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DupleixCredit\Practice File Handling\"/>
    </mc:Choice>
  </mc:AlternateContent>
  <bookViews>
    <workbookView xWindow="0" yWindow="0" windowWidth="16815" windowHeight="7800" firstSheet="7" activeTab="11"/>
  </bookViews>
  <sheets>
    <sheet name="Sheet1" sheetId="1" r:id="rId1"/>
    <sheet name="Sheet2" sheetId="2" r:id="rId2"/>
    <sheet name="Sheet3" sheetId="3" r:id="rId3"/>
    <sheet name="IndustryBenchmarksOverrides" sheetId="5" r:id="rId4"/>
    <sheet name="IndustryAnalysis" sheetId="4" r:id="rId5"/>
    <sheet name="ManagementAnalysis" sheetId="6" r:id="rId6"/>
    <sheet name="ShareholderAnalysis " sheetId="9" r:id="rId7"/>
    <sheet name="LoanData " sheetId="10" r:id="rId8"/>
    <sheet name="Sheet5" sheetId="7" state="hidden" r:id="rId9"/>
    <sheet name="Sheet6" sheetId="8" state="hidden" r:id="rId10"/>
    <sheet name="ProgressTracker" sheetId="11" r:id="rId11"/>
    <sheet name="Scores" sheetId="12" r:id="rId12"/>
    <sheet name="Sheet7" sheetId="13" r:id="rId13"/>
    <sheet name="Sheet9" sheetId="15" r:id="rId14"/>
    <sheet name="Sheet10" sheetId="16" r:id="rId15"/>
    <sheet name="Sheet8" sheetId="14" r:id="rId16"/>
  </sheets>
  <definedNames>
    <definedName name="_xlnm._FilterDatabase" localSheetId="11" hidden="1">Scores!$C$1:$C$304</definedName>
    <definedName name="_xlnm._FilterDatabase" localSheetId="1" hidden="1">Sheet2!$A$1:$A$2787</definedName>
    <definedName name="_xlnm._FilterDatabase" localSheetId="2" hidden="1">Sheet3!$A$1:$A$2787</definedName>
    <definedName name="_xlnm._FilterDatabase" localSheetId="12" hidden="1">Sheet7!$A$3:$F$666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12" l="1"/>
  <c r="AD305" i="12"/>
  <c r="AC2" i="12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S54" i="12"/>
  <c r="S55" i="12"/>
  <c r="S56" i="12"/>
  <c r="S57" i="12"/>
  <c r="S58" i="12"/>
  <c r="S59" i="12"/>
  <c r="S60" i="12"/>
  <c r="S61" i="12"/>
  <c r="S62" i="12"/>
  <c r="S63" i="12"/>
  <c r="S64" i="12"/>
  <c r="S65" i="12"/>
  <c r="S66" i="12"/>
  <c r="S67" i="12"/>
  <c r="S68" i="12"/>
  <c r="S69" i="12"/>
  <c r="S70" i="12"/>
  <c r="S71" i="12"/>
  <c r="S72" i="12"/>
  <c r="S73" i="12"/>
  <c r="S74" i="12"/>
  <c r="S75" i="12"/>
  <c r="S76" i="12"/>
  <c r="S77" i="12"/>
  <c r="S78" i="12"/>
  <c r="S79" i="12"/>
  <c r="S80" i="12"/>
  <c r="S81" i="12"/>
  <c r="S82" i="12"/>
  <c r="S83" i="12"/>
  <c r="S84" i="12"/>
  <c r="S85" i="12"/>
  <c r="S86" i="12"/>
  <c r="S87" i="12"/>
  <c r="S88" i="12"/>
  <c r="S89" i="12"/>
  <c r="S90" i="12"/>
  <c r="S91" i="12"/>
  <c r="S92" i="12"/>
  <c r="S93" i="12"/>
  <c r="S94" i="12"/>
  <c r="S95" i="12"/>
  <c r="S96" i="12"/>
  <c r="S97" i="12"/>
  <c r="S98" i="12"/>
  <c r="S99" i="12"/>
  <c r="S100" i="12"/>
  <c r="S101" i="12"/>
  <c r="S102" i="12"/>
  <c r="S103" i="12"/>
  <c r="S104" i="12"/>
  <c r="S105" i="12"/>
  <c r="S106" i="12"/>
  <c r="S107" i="12"/>
  <c r="S108" i="12"/>
  <c r="S109" i="12"/>
  <c r="S110" i="12"/>
  <c r="S111" i="12"/>
  <c r="S112" i="12"/>
  <c r="S113" i="12"/>
  <c r="S114" i="12"/>
  <c r="S115" i="12"/>
  <c r="S116" i="12"/>
  <c r="S117" i="12"/>
  <c r="S118" i="12"/>
  <c r="S119" i="12"/>
  <c r="S120" i="12"/>
  <c r="S121" i="12"/>
  <c r="S122" i="12"/>
  <c r="S123" i="12"/>
  <c r="S124" i="12"/>
  <c r="S125" i="12"/>
  <c r="S126" i="12"/>
  <c r="S127" i="12"/>
  <c r="S128" i="12"/>
  <c r="S129" i="12"/>
  <c r="S130" i="12"/>
  <c r="S131" i="12"/>
  <c r="S132" i="12"/>
  <c r="S133" i="12"/>
  <c r="S134" i="12"/>
  <c r="S135" i="12"/>
  <c r="S136" i="12"/>
  <c r="S137" i="12"/>
  <c r="S138" i="12"/>
  <c r="S139" i="12"/>
  <c r="S140" i="12"/>
  <c r="S141" i="12"/>
  <c r="S142" i="12"/>
  <c r="S143" i="12"/>
  <c r="S144" i="12"/>
  <c r="S145" i="12"/>
  <c r="S146" i="12"/>
  <c r="S147" i="12"/>
  <c r="S148" i="12"/>
  <c r="S149" i="12"/>
  <c r="S150" i="12"/>
  <c r="S151" i="12"/>
  <c r="S152" i="12"/>
  <c r="S153" i="12"/>
  <c r="S154" i="12"/>
  <c r="S155" i="12"/>
  <c r="S156" i="12"/>
  <c r="S157" i="12"/>
  <c r="S158" i="12"/>
  <c r="S159" i="12"/>
  <c r="S160" i="12"/>
  <c r="S161" i="12"/>
  <c r="S162" i="12"/>
  <c r="S163" i="12"/>
  <c r="S164" i="12"/>
  <c r="S165" i="12"/>
  <c r="S166" i="12"/>
  <c r="S167" i="12"/>
  <c r="S168" i="12"/>
  <c r="S169" i="12"/>
  <c r="S170" i="12"/>
  <c r="S171" i="12"/>
  <c r="S172" i="12"/>
  <c r="S173" i="12"/>
  <c r="S174" i="12"/>
  <c r="S175" i="12"/>
  <c r="S176" i="12"/>
  <c r="S177" i="12"/>
  <c r="S178" i="12"/>
  <c r="S179" i="12"/>
  <c r="S180" i="12"/>
  <c r="S181" i="12"/>
  <c r="S182" i="12"/>
  <c r="S183" i="12"/>
  <c r="S184" i="12"/>
  <c r="S185" i="12"/>
  <c r="S186" i="12"/>
  <c r="S187" i="12"/>
  <c r="S188" i="12"/>
  <c r="S189" i="12"/>
  <c r="S190" i="12"/>
  <c r="S191" i="12"/>
  <c r="S192" i="12"/>
  <c r="S193" i="12"/>
  <c r="S194" i="12"/>
  <c r="S195" i="12"/>
  <c r="S196" i="12"/>
  <c r="S197" i="12"/>
  <c r="S198" i="12"/>
  <c r="S199" i="12"/>
  <c r="S200" i="12"/>
  <c r="S201" i="12"/>
  <c r="S202" i="12"/>
  <c r="S203" i="12"/>
  <c r="S204" i="12"/>
  <c r="S205" i="12"/>
  <c r="S206" i="12"/>
  <c r="S207" i="12"/>
  <c r="S208" i="12"/>
  <c r="S209" i="12"/>
  <c r="S210" i="12"/>
  <c r="S211" i="12"/>
  <c r="S212" i="12"/>
  <c r="S213" i="12"/>
  <c r="S214" i="12"/>
  <c r="S215" i="12"/>
  <c r="S216" i="12"/>
  <c r="S217" i="12"/>
  <c r="S218" i="12"/>
  <c r="S219" i="12"/>
  <c r="S220" i="12"/>
  <c r="S221" i="12"/>
  <c r="S222" i="12"/>
  <c r="S223" i="12"/>
  <c r="S224" i="12"/>
  <c r="S225" i="12"/>
  <c r="S226" i="12"/>
  <c r="S227" i="12"/>
  <c r="S228" i="12"/>
  <c r="S229" i="12"/>
  <c r="S230" i="12"/>
  <c r="S231" i="12"/>
  <c r="S232" i="12"/>
  <c r="S233" i="12"/>
  <c r="S234" i="12"/>
  <c r="S235" i="12"/>
  <c r="S236" i="12"/>
  <c r="S237" i="12"/>
  <c r="S238" i="12"/>
  <c r="S239" i="12"/>
  <c r="S240" i="12"/>
  <c r="S241" i="12"/>
  <c r="S242" i="12"/>
  <c r="S243" i="12"/>
  <c r="S244" i="12"/>
  <c r="S245" i="12"/>
  <c r="S246" i="12"/>
  <c r="S247" i="12"/>
  <c r="S248" i="12"/>
  <c r="S249" i="12"/>
  <c r="S250" i="12"/>
  <c r="S251" i="12"/>
  <c r="S252" i="12"/>
  <c r="S253" i="12"/>
  <c r="S254" i="12"/>
  <c r="S255" i="12"/>
  <c r="S256" i="12"/>
  <c r="S257" i="12"/>
  <c r="S258" i="12"/>
  <c r="S259" i="12"/>
  <c r="S260" i="12"/>
  <c r="S261" i="12"/>
  <c r="S262" i="12"/>
  <c r="S263" i="12"/>
  <c r="S264" i="12"/>
  <c r="S265" i="12"/>
  <c r="S266" i="12"/>
  <c r="S267" i="12"/>
  <c r="S268" i="12"/>
  <c r="S269" i="12"/>
  <c r="S270" i="12"/>
  <c r="S271" i="12"/>
  <c r="S272" i="12"/>
  <c r="S273" i="12"/>
  <c r="S274" i="12"/>
  <c r="S275" i="12"/>
  <c r="S276" i="12"/>
  <c r="S277" i="12"/>
  <c r="S278" i="12"/>
  <c r="S279" i="12"/>
  <c r="S280" i="12"/>
  <c r="S281" i="12"/>
  <c r="S282" i="12"/>
  <c r="S283" i="12"/>
  <c r="S284" i="12"/>
  <c r="S285" i="12"/>
  <c r="S286" i="12"/>
  <c r="S287" i="12"/>
  <c r="S288" i="12"/>
  <c r="S289" i="12"/>
  <c r="S290" i="12"/>
  <c r="S291" i="12"/>
  <c r="S292" i="12"/>
  <c r="S293" i="12"/>
  <c r="S294" i="12"/>
  <c r="S295" i="12"/>
  <c r="S296" i="12"/>
  <c r="S297" i="12"/>
  <c r="S298" i="12"/>
  <c r="S299" i="12"/>
  <c r="S300" i="12"/>
  <c r="S301" i="12"/>
  <c r="S302" i="12"/>
  <c r="S303" i="12"/>
  <c r="S304" i="12"/>
  <c r="S3" i="12"/>
  <c r="E4" i="12"/>
  <c r="F4" i="12" s="1"/>
  <c r="E5" i="12"/>
  <c r="F5" i="12" s="1"/>
  <c r="E6" i="12"/>
  <c r="F6" i="12" s="1"/>
  <c r="E7" i="12"/>
  <c r="E8" i="12"/>
  <c r="F8" i="12" s="1"/>
  <c r="E9" i="12"/>
  <c r="F9" i="12" s="1"/>
  <c r="E10" i="12"/>
  <c r="F10" i="12" s="1"/>
  <c r="E11" i="12"/>
  <c r="E12" i="12"/>
  <c r="F12" i="12" s="1"/>
  <c r="E13" i="12"/>
  <c r="F13" i="12" s="1"/>
  <c r="E14" i="12"/>
  <c r="F14" i="12" s="1"/>
  <c r="E15" i="12"/>
  <c r="E16" i="12"/>
  <c r="F16" i="12" s="1"/>
  <c r="E17" i="12"/>
  <c r="F17" i="12" s="1"/>
  <c r="E18" i="12"/>
  <c r="F18" i="12" s="1"/>
  <c r="E19" i="12"/>
  <c r="E20" i="12"/>
  <c r="F20" i="12" s="1"/>
  <c r="E21" i="12"/>
  <c r="F21" i="12" s="1"/>
  <c r="E22" i="12"/>
  <c r="E23" i="12"/>
  <c r="E24" i="12"/>
  <c r="F24" i="12" s="1"/>
  <c r="E25" i="12"/>
  <c r="F25" i="12" s="1"/>
  <c r="E26" i="12"/>
  <c r="F26" i="12" s="1"/>
  <c r="E27" i="12"/>
  <c r="E28" i="12"/>
  <c r="F28" i="12" s="1"/>
  <c r="E29" i="12"/>
  <c r="F29" i="12" s="1"/>
  <c r="E30" i="12"/>
  <c r="E31" i="12"/>
  <c r="E32" i="12"/>
  <c r="F32" i="12" s="1"/>
  <c r="E33" i="12"/>
  <c r="F33" i="12" s="1"/>
  <c r="E34" i="12"/>
  <c r="F34" i="12" s="1"/>
  <c r="E35" i="12"/>
  <c r="E36" i="12"/>
  <c r="F36" i="12" s="1"/>
  <c r="E37" i="12"/>
  <c r="F37" i="12" s="1"/>
  <c r="E38" i="12"/>
  <c r="E39" i="12"/>
  <c r="E40" i="12"/>
  <c r="F40" i="12" s="1"/>
  <c r="E41" i="12"/>
  <c r="F41" i="12" s="1"/>
  <c r="E42" i="12"/>
  <c r="F42" i="12" s="1"/>
  <c r="E43" i="12"/>
  <c r="E44" i="12"/>
  <c r="F44" i="12" s="1"/>
  <c r="E45" i="12"/>
  <c r="F45" i="12" s="1"/>
  <c r="E46" i="12"/>
  <c r="E47" i="12"/>
  <c r="E48" i="12"/>
  <c r="F48" i="12" s="1"/>
  <c r="E49" i="12"/>
  <c r="F49" i="12" s="1"/>
  <c r="E50" i="12"/>
  <c r="F50" i="12" s="1"/>
  <c r="E51" i="12"/>
  <c r="E52" i="12"/>
  <c r="F52" i="12" s="1"/>
  <c r="E53" i="12"/>
  <c r="F53" i="12" s="1"/>
  <c r="E54" i="12"/>
  <c r="E55" i="12"/>
  <c r="E56" i="12"/>
  <c r="E57" i="12"/>
  <c r="F57" i="12" s="1"/>
  <c r="E58" i="12"/>
  <c r="F58" i="12" s="1"/>
  <c r="E59" i="12"/>
  <c r="E60" i="12"/>
  <c r="F60" i="12" s="1"/>
  <c r="E61" i="12"/>
  <c r="F61" i="12" s="1"/>
  <c r="E62" i="12"/>
  <c r="F62" i="12" s="1"/>
  <c r="E63" i="12"/>
  <c r="E64" i="12"/>
  <c r="F64" i="12" s="1"/>
  <c r="E65" i="12"/>
  <c r="F65" i="12" s="1"/>
  <c r="E66" i="12"/>
  <c r="F66" i="12" s="1"/>
  <c r="E67" i="12"/>
  <c r="E68" i="12"/>
  <c r="F68" i="12" s="1"/>
  <c r="E69" i="12"/>
  <c r="F69" i="12" s="1"/>
  <c r="E70" i="12"/>
  <c r="F70" i="12" s="1"/>
  <c r="E71" i="12"/>
  <c r="E72" i="12"/>
  <c r="F72" i="12" s="1"/>
  <c r="E73" i="12"/>
  <c r="F73" i="12" s="1"/>
  <c r="E74" i="12"/>
  <c r="F74" i="12" s="1"/>
  <c r="E75" i="12"/>
  <c r="E76" i="12"/>
  <c r="F76" i="12" s="1"/>
  <c r="E77" i="12"/>
  <c r="F77" i="12" s="1"/>
  <c r="E78" i="12"/>
  <c r="F78" i="12" s="1"/>
  <c r="E79" i="12"/>
  <c r="E80" i="12"/>
  <c r="F80" i="12" s="1"/>
  <c r="E81" i="12"/>
  <c r="F81" i="12" s="1"/>
  <c r="E82" i="12"/>
  <c r="F82" i="12" s="1"/>
  <c r="E83" i="12"/>
  <c r="E84" i="12"/>
  <c r="E85" i="12"/>
  <c r="F85" i="12" s="1"/>
  <c r="E86" i="12"/>
  <c r="F86" i="12" s="1"/>
  <c r="E87" i="12"/>
  <c r="E88" i="12"/>
  <c r="F88" i="12" s="1"/>
  <c r="E89" i="12"/>
  <c r="F89" i="12" s="1"/>
  <c r="E90" i="12"/>
  <c r="E91" i="12"/>
  <c r="E92" i="12"/>
  <c r="F92" i="12" s="1"/>
  <c r="E93" i="12"/>
  <c r="F93" i="12" s="1"/>
  <c r="E94" i="12"/>
  <c r="F94" i="12" s="1"/>
  <c r="E95" i="12"/>
  <c r="E96" i="12"/>
  <c r="F96" i="12" s="1"/>
  <c r="E97" i="12"/>
  <c r="F97" i="12" s="1"/>
  <c r="E98" i="12"/>
  <c r="E99" i="12"/>
  <c r="E100" i="12"/>
  <c r="F100" i="12" s="1"/>
  <c r="E101" i="12"/>
  <c r="F101" i="12" s="1"/>
  <c r="E102" i="12"/>
  <c r="F102" i="12" s="1"/>
  <c r="E103" i="12"/>
  <c r="E104" i="12"/>
  <c r="E105" i="12"/>
  <c r="F105" i="12" s="1"/>
  <c r="E106" i="12"/>
  <c r="F106" i="12" s="1"/>
  <c r="E107" i="12"/>
  <c r="E108" i="12"/>
  <c r="F108" i="12" s="1"/>
  <c r="E109" i="12"/>
  <c r="F109" i="12" s="1"/>
  <c r="E110" i="12"/>
  <c r="F110" i="12" s="1"/>
  <c r="E111" i="12"/>
  <c r="E112" i="12"/>
  <c r="E113" i="12"/>
  <c r="F113" i="12" s="1"/>
  <c r="E114" i="12"/>
  <c r="F114" i="12" s="1"/>
  <c r="E115" i="12"/>
  <c r="E116" i="12"/>
  <c r="F116" i="12" s="1"/>
  <c r="E117" i="12"/>
  <c r="F117" i="12" s="1"/>
  <c r="E118" i="12"/>
  <c r="F118" i="12" s="1"/>
  <c r="E119" i="12"/>
  <c r="E120" i="12"/>
  <c r="F120" i="12" s="1"/>
  <c r="E121" i="12"/>
  <c r="F121" i="12" s="1"/>
  <c r="E122" i="12"/>
  <c r="F122" i="12" s="1"/>
  <c r="E123" i="12"/>
  <c r="E124" i="12"/>
  <c r="F124" i="12" s="1"/>
  <c r="E125" i="12"/>
  <c r="F125" i="12" s="1"/>
  <c r="E126" i="12"/>
  <c r="F126" i="12" s="1"/>
  <c r="E127" i="12"/>
  <c r="E128" i="12"/>
  <c r="F128" i="12" s="1"/>
  <c r="E129" i="12"/>
  <c r="F129" i="12" s="1"/>
  <c r="E130" i="12"/>
  <c r="F130" i="12" s="1"/>
  <c r="E131" i="12"/>
  <c r="E132" i="12"/>
  <c r="F132" i="12" s="1"/>
  <c r="E133" i="12"/>
  <c r="F133" i="12" s="1"/>
  <c r="E134" i="12"/>
  <c r="F134" i="12" s="1"/>
  <c r="E135" i="12"/>
  <c r="E136" i="12"/>
  <c r="F136" i="12" s="1"/>
  <c r="E137" i="12"/>
  <c r="F137" i="12" s="1"/>
  <c r="E138" i="12"/>
  <c r="F138" i="12" s="1"/>
  <c r="E139" i="12"/>
  <c r="E140" i="12"/>
  <c r="F140" i="12" s="1"/>
  <c r="E141" i="12"/>
  <c r="F141" i="12" s="1"/>
  <c r="E142" i="12"/>
  <c r="F142" i="12" s="1"/>
  <c r="E143" i="12"/>
  <c r="E144" i="12"/>
  <c r="F144" i="12" s="1"/>
  <c r="E145" i="12"/>
  <c r="F145" i="12" s="1"/>
  <c r="E146" i="12"/>
  <c r="F146" i="12" s="1"/>
  <c r="E147" i="12"/>
  <c r="E148" i="12"/>
  <c r="F148" i="12" s="1"/>
  <c r="E149" i="12"/>
  <c r="F149" i="12" s="1"/>
  <c r="E150" i="12"/>
  <c r="F150" i="12" s="1"/>
  <c r="E151" i="12"/>
  <c r="E152" i="12"/>
  <c r="F152" i="12" s="1"/>
  <c r="E153" i="12"/>
  <c r="F153" i="12" s="1"/>
  <c r="E154" i="12"/>
  <c r="E155" i="12"/>
  <c r="E156" i="12"/>
  <c r="F156" i="12" s="1"/>
  <c r="E157" i="12"/>
  <c r="F157" i="12" s="1"/>
  <c r="E158" i="12"/>
  <c r="F158" i="12" s="1"/>
  <c r="E159" i="12"/>
  <c r="E160" i="12"/>
  <c r="F160" i="12" s="1"/>
  <c r="E161" i="12"/>
  <c r="F161" i="12" s="1"/>
  <c r="E162" i="12"/>
  <c r="F162" i="12" s="1"/>
  <c r="E163" i="12"/>
  <c r="E164" i="12"/>
  <c r="F164" i="12" s="1"/>
  <c r="E165" i="12"/>
  <c r="F165" i="12" s="1"/>
  <c r="E166" i="12"/>
  <c r="F166" i="12" s="1"/>
  <c r="E167" i="12"/>
  <c r="E168" i="12"/>
  <c r="F168" i="12" s="1"/>
  <c r="E169" i="12"/>
  <c r="F169" i="12" s="1"/>
  <c r="E170" i="12"/>
  <c r="F170" i="12" s="1"/>
  <c r="E171" i="12"/>
  <c r="E172" i="12"/>
  <c r="F172" i="12" s="1"/>
  <c r="E173" i="12"/>
  <c r="F173" i="12" s="1"/>
  <c r="E174" i="12"/>
  <c r="F174" i="12" s="1"/>
  <c r="E175" i="12"/>
  <c r="E176" i="12"/>
  <c r="F176" i="12" s="1"/>
  <c r="E177" i="12"/>
  <c r="F177" i="12" s="1"/>
  <c r="E178" i="12"/>
  <c r="F178" i="12" s="1"/>
  <c r="E179" i="12"/>
  <c r="E180" i="12"/>
  <c r="F180" i="12" s="1"/>
  <c r="E181" i="12"/>
  <c r="F181" i="12" s="1"/>
  <c r="E182" i="12"/>
  <c r="F182" i="12" s="1"/>
  <c r="E183" i="12"/>
  <c r="E184" i="12"/>
  <c r="F184" i="12" s="1"/>
  <c r="E185" i="12"/>
  <c r="F185" i="12" s="1"/>
  <c r="E186" i="12"/>
  <c r="F186" i="12" s="1"/>
  <c r="E187" i="12"/>
  <c r="E188" i="12"/>
  <c r="F188" i="12" s="1"/>
  <c r="E189" i="12"/>
  <c r="F189" i="12" s="1"/>
  <c r="E190" i="12"/>
  <c r="F190" i="12" s="1"/>
  <c r="E191" i="12"/>
  <c r="E192" i="12"/>
  <c r="F192" i="12" s="1"/>
  <c r="E193" i="12"/>
  <c r="F193" i="12" s="1"/>
  <c r="E194" i="12"/>
  <c r="F194" i="12" s="1"/>
  <c r="E195" i="12"/>
  <c r="E196" i="12"/>
  <c r="F196" i="12" s="1"/>
  <c r="E197" i="12"/>
  <c r="F197" i="12" s="1"/>
  <c r="E198" i="12"/>
  <c r="F198" i="12" s="1"/>
  <c r="E199" i="12"/>
  <c r="E200" i="12"/>
  <c r="F200" i="12" s="1"/>
  <c r="E201" i="12"/>
  <c r="F201" i="12" s="1"/>
  <c r="E202" i="12"/>
  <c r="F202" i="12" s="1"/>
  <c r="E203" i="12"/>
  <c r="E204" i="12"/>
  <c r="F204" i="12" s="1"/>
  <c r="E205" i="12"/>
  <c r="F205" i="12" s="1"/>
  <c r="E206" i="12"/>
  <c r="F206" i="12" s="1"/>
  <c r="E207" i="12"/>
  <c r="E208" i="12"/>
  <c r="E209" i="12"/>
  <c r="F209" i="12" s="1"/>
  <c r="E210" i="12"/>
  <c r="F210" i="12" s="1"/>
  <c r="E211" i="12"/>
  <c r="E212" i="12"/>
  <c r="F212" i="12" s="1"/>
  <c r="E213" i="12"/>
  <c r="F213" i="12" s="1"/>
  <c r="E214" i="12"/>
  <c r="F214" i="12" s="1"/>
  <c r="E215" i="12"/>
  <c r="E216" i="12"/>
  <c r="F216" i="12" s="1"/>
  <c r="E217" i="12"/>
  <c r="F217" i="12" s="1"/>
  <c r="E218" i="12"/>
  <c r="F218" i="12" s="1"/>
  <c r="E219" i="12"/>
  <c r="E220" i="12"/>
  <c r="E221" i="12"/>
  <c r="F221" i="12" s="1"/>
  <c r="E222" i="12"/>
  <c r="F222" i="12" s="1"/>
  <c r="E223" i="12"/>
  <c r="E224" i="12"/>
  <c r="F224" i="12" s="1"/>
  <c r="E225" i="12"/>
  <c r="F225" i="12" s="1"/>
  <c r="E226" i="12"/>
  <c r="F226" i="12" s="1"/>
  <c r="E227" i="12"/>
  <c r="E228" i="12"/>
  <c r="F228" i="12" s="1"/>
  <c r="E229" i="12"/>
  <c r="F229" i="12" s="1"/>
  <c r="E230" i="12"/>
  <c r="F230" i="12" s="1"/>
  <c r="E231" i="12"/>
  <c r="E232" i="12"/>
  <c r="F232" i="12" s="1"/>
  <c r="E233" i="12"/>
  <c r="F233" i="12" s="1"/>
  <c r="E234" i="12"/>
  <c r="F234" i="12" s="1"/>
  <c r="E235" i="12"/>
  <c r="E236" i="12"/>
  <c r="F236" i="12" s="1"/>
  <c r="E237" i="12"/>
  <c r="F237" i="12" s="1"/>
  <c r="E238" i="12"/>
  <c r="F238" i="12" s="1"/>
  <c r="E239" i="12"/>
  <c r="E240" i="12"/>
  <c r="E241" i="12"/>
  <c r="F241" i="12" s="1"/>
  <c r="E242" i="12"/>
  <c r="E243" i="12"/>
  <c r="E244" i="12"/>
  <c r="E245" i="12"/>
  <c r="F245" i="12" s="1"/>
  <c r="E246" i="12"/>
  <c r="F246" i="12" s="1"/>
  <c r="E247" i="12"/>
  <c r="F247" i="12" s="1"/>
  <c r="E248" i="12"/>
  <c r="F248" i="12" s="1"/>
  <c r="E249" i="12"/>
  <c r="F249" i="12" s="1"/>
  <c r="E250" i="12"/>
  <c r="E251" i="12"/>
  <c r="F251" i="12" s="1"/>
  <c r="E252" i="12"/>
  <c r="F252" i="12" s="1"/>
  <c r="E253" i="12"/>
  <c r="F253" i="12" s="1"/>
  <c r="E254" i="12"/>
  <c r="F254" i="12" s="1"/>
  <c r="E255" i="12"/>
  <c r="F255" i="12" s="1"/>
  <c r="E256" i="12"/>
  <c r="F256" i="12" s="1"/>
  <c r="E257" i="12"/>
  <c r="F257" i="12" s="1"/>
  <c r="E258" i="12"/>
  <c r="F258" i="12" s="1"/>
  <c r="E259" i="12"/>
  <c r="F259" i="12" s="1"/>
  <c r="E260" i="12"/>
  <c r="E261" i="12"/>
  <c r="F261" i="12" s="1"/>
  <c r="E262" i="12"/>
  <c r="F262" i="12" s="1"/>
  <c r="E263" i="12"/>
  <c r="F263" i="12" s="1"/>
  <c r="E264" i="12"/>
  <c r="F264" i="12" s="1"/>
  <c r="E265" i="12"/>
  <c r="F265" i="12" s="1"/>
  <c r="E266" i="12"/>
  <c r="E267" i="12"/>
  <c r="F267" i="12" s="1"/>
  <c r="E268" i="12"/>
  <c r="F268" i="12" s="1"/>
  <c r="E269" i="12"/>
  <c r="F269" i="12" s="1"/>
  <c r="E270" i="12"/>
  <c r="F270" i="12" s="1"/>
  <c r="E271" i="12"/>
  <c r="F271" i="12" s="1"/>
  <c r="E272" i="12"/>
  <c r="F272" i="12" s="1"/>
  <c r="E273" i="12"/>
  <c r="F273" i="12" s="1"/>
  <c r="E274" i="12"/>
  <c r="F274" i="12" s="1"/>
  <c r="E275" i="12"/>
  <c r="F275" i="12" s="1"/>
  <c r="E276" i="12"/>
  <c r="F276" i="12" s="1"/>
  <c r="E277" i="12"/>
  <c r="F277" i="12" s="1"/>
  <c r="E278" i="12"/>
  <c r="F278" i="12" s="1"/>
  <c r="E279" i="12"/>
  <c r="F279" i="12" s="1"/>
  <c r="E280" i="12"/>
  <c r="F280" i="12" s="1"/>
  <c r="E281" i="12"/>
  <c r="F281" i="12" s="1"/>
  <c r="E282" i="12"/>
  <c r="F282" i="12" s="1"/>
  <c r="E283" i="12"/>
  <c r="F283" i="12" s="1"/>
  <c r="E284" i="12"/>
  <c r="F284" i="12" s="1"/>
  <c r="E285" i="12"/>
  <c r="F285" i="12" s="1"/>
  <c r="E286" i="12"/>
  <c r="E287" i="12"/>
  <c r="F287" i="12" s="1"/>
  <c r="E288" i="12"/>
  <c r="F288" i="12" s="1"/>
  <c r="E289" i="12"/>
  <c r="F289" i="12" s="1"/>
  <c r="E290" i="12"/>
  <c r="F290" i="12" s="1"/>
  <c r="E291" i="12"/>
  <c r="F291" i="12" s="1"/>
  <c r="E292" i="12"/>
  <c r="F292" i="12" s="1"/>
  <c r="E293" i="12"/>
  <c r="F293" i="12" s="1"/>
  <c r="E294" i="12"/>
  <c r="F294" i="12" s="1"/>
  <c r="E295" i="12"/>
  <c r="F295" i="12" s="1"/>
  <c r="E296" i="12"/>
  <c r="F296" i="12" s="1"/>
  <c r="E297" i="12"/>
  <c r="F297" i="12" s="1"/>
  <c r="E298" i="12"/>
  <c r="F298" i="12" s="1"/>
  <c r="E299" i="12"/>
  <c r="F299" i="12" s="1"/>
  <c r="E300" i="12"/>
  <c r="F300" i="12" s="1"/>
  <c r="E301" i="12"/>
  <c r="F301" i="12" s="1"/>
  <c r="E302" i="12"/>
  <c r="F302" i="12" s="1"/>
  <c r="E303" i="12"/>
  <c r="F303" i="12" s="1"/>
  <c r="E304" i="12"/>
  <c r="F304" i="12" s="1"/>
  <c r="E3" i="12"/>
  <c r="F3" i="12" s="1"/>
  <c r="D3" i="12"/>
  <c r="I3" i="12" s="1"/>
  <c r="AC3" i="12" s="1"/>
  <c r="D4" i="12"/>
  <c r="D5" i="12"/>
  <c r="I5" i="12" s="1"/>
  <c r="AC5" i="12" s="1"/>
  <c r="D6" i="12"/>
  <c r="I6" i="12" s="1"/>
  <c r="AC6" i="12" s="1"/>
  <c r="D7" i="12"/>
  <c r="I7" i="12" s="1"/>
  <c r="AC7" i="12" s="1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I110" i="12" s="1"/>
  <c r="AC110" i="12" s="1"/>
  <c r="D111" i="12"/>
  <c r="I111" i="12" s="1"/>
  <c r="AC111" i="12" s="1"/>
  <c r="D112" i="12"/>
  <c r="D113" i="12"/>
  <c r="D114" i="12"/>
  <c r="D115" i="12"/>
  <c r="D116" i="12"/>
  <c r="D117" i="12"/>
  <c r="D118" i="12"/>
  <c r="I118" i="12" s="1"/>
  <c r="AC118" i="12" s="1"/>
  <c r="D119" i="12"/>
  <c r="I119" i="12" s="1"/>
  <c r="AC119" i="12" s="1"/>
  <c r="D120" i="12"/>
  <c r="D121" i="12"/>
  <c r="D122" i="12"/>
  <c r="D123" i="12"/>
  <c r="D124" i="12"/>
  <c r="D125" i="12"/>
  <c r="D126" i="12"/>
  <c r="I126" i="12" s="1"/>
  <c r="AC126" i="12" s="1"/>
  <c r="D127" i="12"/>
  <c r="D128" i="12"/>
  <c r="D129" i="12"/>
  <c r="I129" i="12" s="1"/>
  <c r="AC129" i="12" s="1"/>
  <c r="D130" i="12"/>
  <c r="D131" i="12"/>
  <c r="D132" i="12"/>
  <c r="D133" i="12"/>
  <c r="D134" i="12"/>
  <c r="I134" i="12" s="1"/>
  <c r="AC134" i="12" s="1"/>
  <c r="D135" i="12"/>
  <c r="D136" i="12"/>
  <c r="D137" i="12"/>
  <c r="D138" i="12"/>
  <c r="D139" i="12"/>
  <c r="D140" i="12"/>
  <c r="D141" i="12"/>
  <c r="D142" i="12"/>
  <c r="I142" i="12" s="1"/>
  <c r="AC142" i="12" s="1"/>
  <c r="D143" i="12"/>
  <c r="D144" i="12"/>
  <c r="D145" i="12"/>
  <c r="I145" i="12" s="1"/>
  <c r="AC145" i="12" s="1"/>
  <c r="D146" i="12"/>
  <c r="D147" i="12"/>
  <c r="D148" i="12"/>
  <c r="D149" i="12"/>
  <c r="D150" i="12"/>
  <c r="I150" i="12" s="1"/>
  <c r="AC150" i="12" s="1"/>
  <c r="D151" i="12"/>
  <c r="D152" i="12"/>
  <c r="D153" i="12"/>
  <c r="I153" i="12" s="1"/>
  <c r="AC153" i="12" s="1"/>
  <c r="D154" i="12"/>
  <c r="D155" i="12"/>
  <c r="D156" i="12"/>
  <c r="D157" i="12"/>
  <c r="D158" i="12"/>
  <c r="D159" i="12"/>
  <c r="D160" i="12"/>
  <c r="D161" i="12"/>
  <c r="I161" i="12" s="1"/>
  <c r="AC161" i="12" s="1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I209" i="12" s="1"/>
  <c r="AC209" i="12" s="1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I249" i="12" s="1"/>
  <c r="AC249" i="12" s="1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F111" i="12"/>
  <c r="F112" i="12"/>
  <c r="F115" i="12"/>
  <c r="F119" i="12"/>
  <c r="F123" i="12"/>
  <c r="F127" i="12"/>
  <c r="F131" i="12"/>
  <c r="F135" i="12"/>
  <c r="F139" i="12"/>
  <c r="F143" i="12"/>
  <c r="F147" i="12"/>
  <c r="F151" i="12"/>
  <c r="F154" i="12"/>
  <c r="F155" i="12"/>
  <c r="F159" i="12"/>
  <c r="F163" i="12"/>
  <c r="F167" i="12"/>
  <c r="F171" i="12"/>
  <c r="F175" i="12"/>
  <c r="F179" i="12"/>
  <c r="F183" i="12"/>
  <c r="F187" i="12"/>
  <c r="F191" i="12"/>
  <c r="F195" i="12"/>
  <c r="F199" i="12"/>
  <c r="F203" i="12"/>
  <c r="F207" i="12"/>
  <c r="F208" i="12"/>
  <c r="F211" i="12"/>
  <c r="F215" i="12"/>
  <c r="F219" i="12"/>
  <c r="F220" i="12"/>
  <c r="F223" i="12"/>
  <c r="F227" i="12"/>
  <c r="F231" i="12"/>
  <c r="F235" i="12"/>
  <c r="F239" i="12"/>
  <c r="F240" i="12"/>
  <c r="F242" i="12"/>
  <c r="F243" i="12"/>
  <c r="F244" i="12"/>
  <c r="F250" i="12"/>
  <c r="F260" i="12"/>
  <c r="F266" i="12"/>
  <c r="F286" i="12"/>
  <c r="F107" i="12"/>
  <c r="F104" i="12"/>
  <c r="F103" i="12"/>
  <c r="F99" i="12"/>
  <c r="F98" i="12"/>
  <c r="F95" i="12"/>
  <c r="F91" i="12"/>
  <c r="F90" i="12"/>
  <c r="F87" i="12"/>
  <c r="F84" i="12"/>
  <c r="F83" i="12"/>
  <c r="F79" i="12"/>
  <c r="F75" i="12"/>
  <c r="F71" i="12"/>
  <c r="F67" i="12"/>
  <c r="F63" i="12"/>
  <c r="F59" i="12"/>
  <c r="F56" i="12"/>
  <c r="F55" i="12"/>
  <c r="F54" i="12"/>
  <c r="F51" i="12"/>
  <c r="F47" i="12"/>
  <c r="F46" i="12"/>
  <c r="F43" i="12"/>
  <c r="F39" i="12"/>
  <c r="F38" i="12"/>
  <c r="F35" i="12"/>
  <c r="F31" i="12"/>
  <c r="F30" i="12"/>
  <c r="F27" i="12"/>
  <c r="F23" i="12"/>
  <c r="F22" i="12"/>
  <c r="F19" i="12"/>
  <c r="F15" i="12"/>
  <c r="I15" i="12"/>
  <c r="AC15" i="12" s="1"/>
  <c r="F11" i="12"/>
  <c r="F7" i="12"/>
  <c r="G3" i="12" l="1"/>
  <c r="H3" i="12" s="1"/>
  <c r="N134" i="12"/>
  <c r="O134" i="12" s="1"/>
  <c r="P134" i="12" s="1"/>
  <c r="J145" i="12"/>
  <c r="M3" i="12"/>
  <c r="J3" i="12"/>
  <c r="N3" i="12"/>
  <c r="O3" i="12" s="1"/>
  <c r="M209" i="12"/>
  <c r="G6" i="12"/>
  <c r="H6" i="12" s="1"/>
  <c r="W6" i="12" s="1"/>
  <c r="N6" i="12"/>
  <c r="O6" i="12" s="1"/>
  <c r="J6" i="12"/>
  <c r="M6" i="12"/>
  <c r="G5" i="12"/>
  <c r="H5" i="12" s="1"/>
  <c r="W5" i="12" s="1"/>
  <c r="G7" i="12"/>
  <c r="H7" i="12" s="1"/>
  <c r="N5" i="12"/>
  <c r="O5" i="12" s="1"/>
  <c r="J5" i="12"/>
  <c r="M5" i="12"/>
  <c r="I201" i="12"/>
  <c r="AC201" i="12" s="1"/>
  <c r="I202" i="12"/>
  <c r="AC202" i="12" s="1"/>
  <c r="J134" i="12"/>
  <c r="I154" i="12"/>
  <c r="I146" i="12"/>
  <c r="AC146" i="12" s="1"/>
  <c r="I186" i="12"/>
  <c r="AC186" i="12" s="1"/>
  <c r="I273" i="12"/>
  <c r="AC273" i="12" s="1"/>
  <c r="I218" i="12"/>
  <c r="AC218" i="12" s="1"/>
  <c r="I193" i="12"/>
  <c r="AC193" i="12" s="1"/>
  <c r="I169" i="12"/>
  <c r="AC169" i="12" s="1"/>
  <c r="I170" i="12"/>
  <c r="AC170" i="12" s="1"/>
  <c r="I289" i="12"/>
  <c r="AC289" i="12" s="1"/>
  <c r="I241" i="12"/>
  <c r="AC241" i="12" s="1"/>
  <c r="I242" i="12"/>
  <c r="AC242" i="12" s="1"/>
  <c r="I257" i="12"/>
  <c r="AC257" i="12" s="1"/>
  <c r="I226" i="12"/>
  <c r="AC226" i="12" s="1"/>
  <c r="I225" i="12"/>
  <c r="AC225" i="12" s="1"/>
  <c r="I217" i="12"/>
  <c r="AC217" i="12" s="1"/>
  <c r="I185" i="12"/>
  <c r="AC185" i="12" s="1"/>
  <c r="G13" i="12"/>
  <c r="H13" i="12" s="1"/>
  <c r="W13" i="12" s="1"/>
  <c r="M110" i="12"/>
  <c r="N110" i="12"/>
  <c r="O110" i="12" s="1"/>
  <c r="J110" i="12"/>
  <c r="G110" i="12"/>
  <c r="H110" i="12" s="1"/>
  <c r="G282" i="12"/>
  <c r="H282" i="12" s="1"/>
  <c r="G248" i="12"/>
  <c r="H248" i="12" s="1"/>
  <c r="G243" i="12"/>
  <c r="H243" i="12" s="1"/>
  <c r="G297" i="12"/>
  <c r="H297" i="12" s="1"/>
  <c r="G298" i="12"/>
  <c r="H298" i="12" s="1"/>
  <c r="G296" i="12"/>
  <c r="H296" i="12" s="1"/>
  <c r="G302" i="12"/>
  <c r="H302" i="12" s="1"/>
  <c r="G304" i="12"/>
  <c r="H304" i="12" s="1"/>
  <c r="I297" i="12"/>
  <c r="AC297" i="12" s="1"/>
  <c r="G247" i="12"/>
  <c r="H247" i="12" s="1"/>
  <c r="G228" i="12"/>
  <c r="H228" i="12" s="1"/>
  <c r="G301" i="12"/>
  <c r="H301" i="12" s="1"/>
  <c r="J249" i="12"/>
  <c r="N249" i="12"/>
  <c r="O249" i="12" s="1"/>
  <c r="M249" i="12"/>
  <c r="G265" i="12"/>
  <c r="H265" i="12" s="1"/>
  <c r="G294" i="12"/>
  <c r="H294" i="12" s="1"/>
  <c r="G299" i="12"/>
  <c r="H299" i="12" s="1"/>
  <c r="G264" i="12"/>
  <c r="H264" i="12" s="1"/>
  <c r="G280" i="12"/>
  <c r="H280" i="12" s="1"/>
  <c r="G289" i="12"/>
  <c r="H289" i="12" s="1"/>
  <c r="G290" i="12"/>
  <c r="H290" i="12" s="1"/>
  <c r="G295" i="12"/>
  <c r="H295" i="12" s="1"/>
  <c r="G300" i="12"/>
  <c r="H300" i="12" s="1"/>
  <c r="G303" i="12"/>
  <c r="H303" i="12" s="1"/>
  <c r="G260" i="12"/>
  <c r="H260" i="12" s="1"/>
  <c r="G269" i="12"/>
  <c r="H269" i="12" s="1"/>
  <c r="G275" i="12"/>
  <c r="H275" i="12" s="1"/>
  <c r="G279" i="12"/>
  <c r="H279" i="12" s="1"/>
  <c r="G284" i="12"/>
  <c r="H284" i="12" s="1"/>
  <c r="G205" i="12"/>
  <c r="H205" i="12" s="1"/>
  <c r="G274" i="12"/>
  <c r="H274" i="12" s="1"/>
  <c r="G267" i="12"/>
  <c r="H267" i="12" s="1"/>
  <c r="I265" i="12"/>
  <c r="AC265" i="12" s="1"/>
  <c r="G245" i="12"/>
  <c r="H245" i="12" s="1"/>
  <c r="N289" i="12"/>
  <c r="O289" i="12" s="1"/>
  <c r="G259" i="12"/>
  <c r="H259" i="12" s="1"/>
  <c r="G225" i="12"/>
  <c r="H225" i="12" s="1"/>
  <c r="G253" i="12"/>
  <c r="H253" i="12" s="1"/>
  <c r="G241" i="12"/>
  <c r="H241" i="12" s="1"/>
  <c r="G226" i="12"/>
  <c r="H226" i="12" s="1"/>
  <c r="G219" i="12"/>
  <c r="H219" i="12" s="1"/>
  <c r="M153" i="12"/>
  <c r="J153" i="12"/>
  <c r="N153" i="12"/>
  <c r="O153" i="12" s="1"/>
  <c r="I274" i="12"/>
  <c r="AC274" i="12" s="1"/>
  <c r="G231" i="12"/>
  <c r="H231" i="12" s="1"/>
  <c r="G230" i="12"/>
  <c r="H230" i="12" s="1"/>
  <c r="I227" i="12"/>
  <c r="AC227" i="12" s="1"/>
  <c r="G213" i="12"/>
  <c r="H213" i="12" s="1"/>
  <c r="G209" i="12"/>
  <c r="H209" i="12" s="1"/>
  <c r="M273" i="12"/>
  <c r="G211" i="12"/>
  <c r="H211" i="12" s="1"/>
  <c r="G293" i="12"/>
  <c r="H293" i="12" s="1"/>
  <c r="G266" i="12"/>
  <c r="H266" i="12" s="1"/>
  <c r="G268" i="12"/>
  <c r="H268" i="12" s="1"/>
  <c r="G273" i="12"/>
  <c r="H273" i="12" s="1"/>
  <c r="G277" i="12"/>
  <c r="H277" i="12" s="1"/>
  <c r="G278" i="12"/>
  <c r="H278" i="12" s="1"/>
  <c r="G292" i="12"/>
  <c r="H292" i="12" s="1"/>
  <c r="G157" i="12"/>
  <c r="H157" i="12" s="1"/>
  <c r="G175" i="12"/>
  <c r="H175" i="12" s="1"/>
  <c r="G198" i="12"/>
  <c r="H198" i="12" s="1"/>
  <c r="G201" i="12"/>
  <c r="H201" i="12" s="1"/>
  <c r="J161" i="12"/>
  <c r="N161" i="12"/>
  <c r="O161" i="12" s="1"/>
  <c r="M161" i="12"/>
  <c r="I128" i="12"/>
  <c r="AC128" i="12" s="1"/>
  <c r="G121" i="12"/>
  <c r="H121" i="12" s="1"/>
  <c r="G122" i="12"/>
  <c r="H122" i="12" s="1"/>
  <c r="G111" i="12"/>
  <c r="H111" i="12" s="1"/>
  <c r="G115" i="12"/>
  <c r="H115" i="12" s="1"/>
  <c r="G129" i="12"/>
  <c r="H129" i="12" s="1"/>
  <c r="G116" i="12"/>
  <c r="H116" i="12" s="1"/>
  <c r="G119" i="12"/>
  <c r="H119" i="12" s="1"/>
  <c r="G126" i="12"/>
  <c r="H126" i="12" s="1"/>
  <c r="G127" i="12"/>
  <c r="H127" i="12" s="1"/>
  <c r="G117" i="12"/>
  <c r="H117" i="12" s="1"/>
  <c r="G123" i="12"/>
  <c r="H123" i="12" s="1"/>
  <c r="G130" i="12"/>
  <c r="H130" i="12" s="1"/>
  <c r="G131" i="12"/>
  <c r="H131" i="12" s="1"/>
  <c r="G132" i="12"/>
  <c r="H132" i="12" s="1"/>
  <c r="G133" i="12"/>
  <c r="H133" i="12" s="1"/>
  <c r="G145" i="12"/>
  <c r="H145" i="12" s="1"/>
  <c r="G146" i="12"/>
  <c r="H146" i="12" s="1"/>
  <c r="G118" i="12"/>
  <c r="H118" i="12" s="1"/>
  <c r="G128" i="12"/>
  <c r="H128" i="12" s="1"/>
  <c r="G142" i="12"/>
  <c r="H142" i="12" s="1"/>
  <c r="G143" i="12"/>
  <c r="H143" i="12" s="1"/>
  <c r="G144" i="12"/>
  <c r="H144" i="12" s="1"/>
  <c r="G135" i="12"/>
  <c r="H135" i="12" s="1"/>
  <c r="G137" i="12"/>
  <c r="H137" i="12" s="1"/>
  <c r="G141" i="12"/>
  <c r="H141" i="12" s="1"/>
  <c r="G150" i="12"/>
  <c r="H150" i="12" s="1"/>
  <c r="G151" i="12"/>
  <c r="H151" i="12" s="1"/>
  <c r="G152" i="12"/>
  <c r="H152" i="12" s="1"/>
  <c r="G112" i="12"/>
  <c r="H112" i="12" s="1"/>
  <c r="G124" i="12"/>
  <c r="H124" i="12" s="1"/>
  <c r="G140" i="12"/>
  <c r="H140" i="12" s="1"/>
  <c r="G147" i="12"/>
  <c r="H147" i="12" s="1"/>
  <c r="G148" i="12"/>
  <c r="H148" i="12" s="1"/>
  <c r="G149" i="12"/>
  <c r="H149" i="12" s="1"/>
  <c r="G161" i="12"/>
  <c r="H161" i="12" s="1"/>
  <c r="G120" i="12"/>
  <c r="H120" i="12" s="1"/>
  <c r="G125" i="12"/>
  <c r="H125" i="12" s="1"/>
  <c r="G134" i="12"/>
  <c r="H134" i="12" s="1"/>
  <c r="G153" i="12"/>
  <c r="H153" i="12" s="1"/>
  <c r="G156" i="12"/>
  <c r="H156" i="12" s="1"/>
  <c r="G158" i="12"/>
  <c r="H158" i="12" s="1"/>
  <c r="G166" i="12"/>
  <c r="H166" i="12" s="1"/>
  <c r="G167" i="12"/>
  <c r="H167" i="12" s="1"/>
  <c r="G168" i="12"/>
  <c r="H168" i="12" s="1"/>
  <c r="G136" i="12"/>
  <c r="H136" i="12" s="1"/>
  <c r="G138" i="12"/>
  <c r="H138" i="12" s="1"/>
  <c r="G162" i="12"/>
  <c r="H162" i="12" s="1"/>
  <c r="G163" i="12"/>
  <c r="H163" i="12" s="1"/>
  <c r="G164" i="12"/>
  <c r="H164" i="12" s="1"/>
  <c r="G165" i="12"/>
  <c r="H165" i="12" s="1"/>
  <c r="G177" i="12"/>
  <c r="H177" i="12" s="1"/>
  <c r="G178" i="12"/>
  <c r="H178" i="12" s="1"/>
  <c r="G179" i="12"/>
  <c r="H179" i="12" s="1"/>
  <c r="G180" i="12"/>
  <c r="H180" i="12" s="1"/>
  <c r="G181" i="12"/>
  <c r="H181" i="12" s="1"/>
  <c r="G193" i="12"/>
  <c r="H193" i="12" s="1"/>
  <c r="G194" i="12"/>
  <c r="H194" i="12" s="1"/>
  <c r="G195" i="12"/>
  <c r="H195" i="12" s="1"/>
  <c r="G196" i="12"/>
  <c r="H196" i="12" s="1"/>
  <c r="G197" i="12"/>
  <c r="H197" i="12" s="1"/>
  <c r="G155" i="12"/>
  <c r="H155" i="12" s="1"/>
  <c r="G170" i="12"/>
  <c r="H170" i="12" s="1"/>
  <c r="G172" i="12"/>
  <c r="H172" i="12" s="1"/>
  <c r="G174" i="12"/>
  <c r="H174" i="12" s="1"/>
  <c r="G184" i="12"/>
  <c r="H184" i="12" s="1"/>
  <c r="G185" i="12"/>
  <c r="H185" i="12" s="1"/>
  <c r="G189" i="12"/>
  <c r="H189" i="12" s="1"/>
  <c r="G199" i="12"/>
  <c r="H199" i="12" s="1"/>
  <c r="G200" i="12"/>
  <c r="H200" i="12" s="1"/>
  <c r="G214" i="12"/>
  <c r="H214" i="12" s="1"/>
  <c r="G215" i="12"/>
  <c r="H215" i="12" s="1"/>
  <c r="G216" i="12"/>
  <c r="H216" i="12" s="1"/>
  <c r="G139" i="12"/>
  <c r="H139" i="12" s="1"/>
  <c r="G176" i="12"/>
  <c r="H176" i="12" s="1"/>
  <c r="G186" i="12"/>
  <c r="H186" i="12" s="1"/>
  <c r="G190" i="12"/>
  <c r="H190" i="12" s="1"/>
  <c r="G114" i="12"/>
  <c r="H114" i="12" s="1"/>
  <c r="G188" i="12"/>
  <c r="H188" i="12" s="1"/>
  <c r="G192" i="12"/>
  <c r="H192" i="12" s="1"/>
  <c r="G202" i="12"/>
  <c r="H202" i="12" s="1"/>
  <c r="G207" i="12"/>
  <c r="H207" i="12" s="1"/>
  <c r="G210" i="12"/>
  <c r="H210" i="12" s="1"/>
  <c r="G212" i="12"/>
  <c r="H212" i="12" s="1"/>
  <c r="G217" i="12"/>
  <c r="H217" i="12" s="1"/>
  <c r="G222" i="12"/>
  <c r="H222" i="12" s="1"/>
  <c r="G223" i="12"/>
  <c r="H223" i="12" s="1"/>
  <c r="G224" i="12"/>
  <c r="H224" i="12" s="1"/>
  <c r="G238" i="12"/>
  <c r="H238" i="12" s="1"/>
  <c r="G239" i="12"/>
  <c r="H239" i="12" s="1"/>
  <c r="G240" i="12"/>
  <c r="H240" i="12" s="1"/>
  <c r="G254" i="12"/>
  <c r="H254" i="12" s="1"/>
  <c r="G255" i="12"/>
  <c r="H255" i="12" s="1"/>
  <c r="G256" i="12"/>
  <c r="H256" i="12" s="1"/>
  <c r="G270" i="12"/>
  <c r="H270" i="12" s="1"/>
  <c r="G271" i="12"/>
  <c r="H271" i="12" s="1"/>
  <c r="G272" i="12"/>
  <c r="H272" i="12" s="1"/>
  <c r="G286" i="12"/>
  <c r="H286" i="12" s="1"/>
  <c r="G287" i="12"/>
  <c r="H287" i="12" s="1"/>
  <c r="G288" i="12"/>
  <c r="H288" i="12" s="1"/>
  <c r="G113" i="12"/>
  <c r="H113" i="12" s="1"/>
  <c r="G159" i="12"/>
  <c r="H159" i="12" s="1"/>
  <c r="G169" i="12"/>
  <c r="H169" i="12" s="1"/>
  <c r="G173" i="12"/>
  <c r="H173" i="12" s="1"/>
  <c r="G182" i="12"/>
  <c r="H182" i="12" s="1"/>
  <c r="G183" i="12"/>
  <c r="H183" i="12" s="1"/>
  <c r="G187" i="12"/>
  <c r="H187" i="12" s="1"/>
  <c r="G203" i="12"/>
  <c r="H203" i="12" s="1"/>
  <c r="G208" i="12"/>
  <c r="H208" i="12" s="1"/>
  <c r="G218" i="12"/>
  <c r="H218" i="12" s="1"/>
  <c r="G220" i="12"/>
  <c r="H220" i="12" s="1"/>
  <c r="G221" i="12"/>
  <c r="H221" i="12" s="1"/>
  <c r="G233" i="12"/>
  <c r="H233" i="12" s="1"/>
  <c r="G234" i="12"/>
  <c r="H234" i="12" s="1"/>
  <c r="G235" i="12"/>
  <c r="H235" i="12" s="1"/>
  <c r="G236" i="12"/>
  <c r="H236" i="12" s="1"/>
  <c r="G237" i="12"/>
  <c r="H237" i="12" s="1"/>
  <c r="G249" i="12"/>
  <c r="H249" i="12" s="1"/>
  <c r="G250" i="12"/>
  <c r="H250" i="12" s="1"/>
  <c r="G251" i="12"/>
  <c r="H251" i="12" s="1"/>
  <c r="G263" i="12"/>
  <c r="H263" i="12" s="1"/>
  <c r="G258" i="12"/>
  <c r="H258" i="12" s="1"/>
  <c r="G232" i="12"/>
  <c r="H232" i="12" s="1"/>
  <c r="G229" i="12"/>
  <c r="H229" i="12" s="1"/>
  <c r="G227" i="12"/>
  <c r="H227" i="12" s="1"/>
  <c r="I219" i="12"/>
  <c r="AC219" i="12" s="1"/>
  <c r="J209" i="12"/>
  <c r="N209" i="12"/>
  <c r="O209" i="12" s="1"/>
  <c r="G206" i="12"/>
  <c r="H206" i="12" s="1"/>
  <c r="G171" i="12"/>
  <c r="H171" i="12" s="1"/>
  <c r="G154" i="12"/>
  <c r="H154" i="12" s="1"/>
  <c r="G291" i="12"/>
  <c r="H291" i="12" s="1"/>
  <c r="G285" i="12"/>
  <c r="H285" i="12" s="1"/>
  <c r="G283" i="12"/>
  <c r="H283" i="12" s="1"/>
  <c r="G281" i="12"/>
  <c r="H281" i="12" s="1"/>
  <c r="G276" i="12"/>
  <c r="H276" i="12" s="1"/>
  <c r="G262" i="12"/>
  <c r="H262" i="12" s="1"/>
  <c r="G261" i="12"/>
  <c r="H261" i="12" s="1"/>
  <c r="G257" i="12"/>
  <c r="H257" i="12" s="1"/>
  <c r="G252" i="12"/>
  <c r="H252" i="12" s="1"/>
  <c r="G246" i="12"/>
  <c r="H246" i="12" s="1"/>
  <c r="G244" i="12"/>
  <c r="H244" i="12" s="1"/>
  <c r="G242" i="12"/>
  <c r="H242" i="12" s="1"/>
  <c r="G204" i="12"/>
  <c r="H204" i="12" s="1"/>
  <c r="G191" i="12"/>
  <c r="H191" i="12" s="1"/>
  <c r="I187" i="12"/>
  <c r="AC187" i="12" s="1"/>
  <c r="G160" i="12"/>
  <c r="H160" i="12" s="1"/>
  <c r="J150" i="12"/>
  <c r="M150" i="12"/>
  <c r="N150" i="12"/>
  <c r="O150" i="12" s="1"/>
  <c r="M185" i="12"/>
  <c r="J129" i="12"/>
  <c r="M129" i="12"/>
  <c r="N129" i="12"/>
  <c r="O129" i="12" s="1"/>
  <c r="J126" i="12"/>
  <c r="N126" i="12"/>
  <c r="O126" i="12" s="1"/>
  <c r="M126" i="12"/>
  <c r="J142" i="12"/>
  <c r="N142" i="12"/>
  <c r="O142" i="12" s="1"/>
  <c r="M142" i="12"/>
  <c r="I158" i="12"/>
  <c r="AC158" i="12" s="1"/>
  <c r="I127" i="12"/>
  <c r="AC127" i="12" s="1"/>
  <c r="M145" i="12"/>
  <c r="N145" i="12"/>
  <c r="O145" i="12" s="1"/>
  <c r="J119" i="12"/>
  <c r="N119" i="12"/>
  <c r="O119" i="12" s="1"/>
  <c r="M119" i="12"/>
  <c r="M134" i="12"/>
  <c r="M111" i="12"/>
  <c r="N111" i="12"/>
  <c r="O111" i="12" s="1"/>
  <c r="J111" i="12"/>
  <c r="I120" i="12"/>
  <c r="AC120" i="12" s="1"/>
  <c r="I121" i="12"/>
  <c r="AC121" i="12" s="1"/>
  <c r="I112" i="12"/>
  <c r="AC112" i="12" s="1"/>
  <c r="I113" i="12"/>
  <c r="AC113" i="12" s="1"/>
  <c r="J118" i="12"/>
  <c r="N118" i="12"/>
  <c r="O118" i="12" s="1"/>
  <c r="M118" i="12"/>
  <c r="I8" i="12"/>
  <c r="AC8" i="12" s="1"/>
  <c r="I9" i="12"/>
  <c r="AC9" i="12" s="1"/>
  <c r="W7" i="12"/>
  <c r="N7" i="12"/>
  <c r="O7" i="12" s="1"/>
  <c r="J7" i="12"/>
  <c r="M7" i="12"/>
  <c r="N15" i="12"/>
  <c r="O15" i="12" s="1"/>
  <c r="J15" i="12"/>
  <c r="M15" i="12"/>
  <c r="I4" i="12"/>
  <c r="AC4" i="12" s="1"/>
  <c r="G9" i="12"/>
  <c r="H9" i="12" s="1"/>
  <c r="G10" i="12"/>
  <c r="H10" i="12" s="1"/>
  <c r="G14" i="12"/>
  <c r="H14" i="12" s="1"/>
  <c r="G15" i="12"/>
  <c r="H15" i="12" s="1"/>
  <c r="G16" i="12"/>
  <c r="H16" i="12" s="1"/>
  <c r="G19" i="12"/>
  <c r="H19" i="12" s="1"/>
  <c r="I41" i="12"/>
  <c r="AC41" i="12" s="1"/>
  <c r="I40" i="12"/>
  <c r="AC40" i="12" s="1"/>
  <c r="G8" i="12"/>
  <c r="H8" i="12" s="1"/>
  <c r="I22" i="12"/>
  <c r="AC22" i="12" s="1"/>
  <c r="I23" i="12"/>
  <c r="AC23" i="12" s="1"/>
  <c r="G101" i="12"/>
  <c r="H101" i="12" s="1"/>
  <c r="G100" i="12"/>
  <c r="H100" i="12" s="1"/>
  <c r="G99" i="12"/>
  <c r="H99" i="12" s="1"/>
  <c r="G98" i="12"/>
  <c r="H98" i="12" s="1"/>
  <c r="G104" i="12"/>
  <c r="H104" i="12" s="1"/>
  <c r="G103" i="12"/>
  <c r="H103" i="12" s="1"/>
  <c r="G109" i="12"/>
  <c r="H109" i="12" s="1"/>
  <c r="G108" i="12"/>
  <c r="H108" i="12" s="1"/>
  <c r="G107" i="12"/>
  <c r="H107" i="12" s="1"/>
  <c r="G106" i="12"/>
  <c r="H106" i="12" s="1"/>
  <c r="G105" i="12"/>
  <c r="H105" i="12" s="1"/>
  <c r="G102" i="12"/>
  <c r="H102" i="12" s="1"/>
  <c r="G96" i="12"/>
  <c r="H96" i="12" s="1"/>
  <c r="G95" i="12"/>
  <c r="H95" i="12" s="1"/>
  <c r="G94" i="12"/>
  <c r="H94" i="12" s="1"/>
  <c r="G97" i="12"/>
  <c r="H97" i="12" s="1"/>
  <c r="G93" i="12"/>
  <c r="H93" i="12" s="1"/>
  <c r="G90" i="12"/>
  <c r="H90" i="12" s="1"/>
  <c r="G89" i="12"/>
  <c r="H89" i="12" s="1"/>
  <c r="G91" i="12"/>
  <c r="H91" i="12" s="1"/>
  <c r="G85" i="12"/>
  <c r="H85" i="12" s="1"/>
  <c r="G84" i="12"/>
  <c r="H84" i="12" s="1"/>
  <c r="G83" i="12"/>
  <c r="H83" i="12" s="1"/>
  <c r="G82" i="12"/>
  <c r="H82" i="12" s="1"/>
  <c r="G81" i="12"/>
  <c r="H81" i="12" s="1"/>
  <c r="G92" i="12"/>
  <c r="H92" i="12" s="1"/>
  <c r="G88" i="12"/>
  <c r="H88" i="12" s="1"/>
  <c r="G87" i="12"/>
  <c r="H87" i="12" s="1"/>
  <c r="G86" i="12"/>
  <c r="H86" i="12" s="1"/>
  <c r="G72" i="12"/>
  <c r="H72" i="12" s="1"/>
  <c r="G71" i="12"/>
  <c r="H71" i="12" s="1"/>
  <c r="G70" i="12"/>
  <c r="H70" i="12" s="1"/>
  <c r="G77" i="12"/>
  <c r="H77" i="12" s="1"/>
  <c r="G76" i="12"/>
  <c r="H76" i="12" s="1"/>
  <c r="G75" i="12"/>
  <c r="H75" i="12" s="1"/>
  <c r="G74" i="12"/>
  <c r="H74" i="12" s="1"/>
  <c r="G73" i="12"/>
  <c r="H73" i="12" s="1"/>
  <c r="G80" i="12"/>
  <c r="H80" i="12" s="1"/>
  <c r="G79" i="12"/>
  <c r="H79" i="12" s="1"/>
  <c r="G78" i="12"/>
  <c r="H78" i="12" s="1"/>
  <c r="G69" i="12"/>
  <c r="H69" i="12" s="1"/>
  <c r="G67" i="12"/>
  <c r="H67" i="12" s="1"/>
  <c r="G66" i="12"/>
  <c r="H66" i="12" s="1"/>
  <c r="G65" i="12"/>
  <c r="H65" i="12" s="1"/>
  <c r="G53" i="12"/>
  <c r="H53" i="12" s="1"/>
  <c r="G52" i="12"/>
  <c r="H52" i="12" s="1"/>
  <c r="G51" i="12"/>
  <c r="H51" i="12" s="1"/>
  <c r="G50" i="12"/>
  <c r="H50" i="12" s="1"/>
  <c r="G49" i="12"/>
  <c r="H49" i="12" s="1"/>
  <c r="G56" i="12"/>
  <c r="H56" i="12" s="1"/>
  <c r="G55" i="12"/>
  <c r="H55" i="12" s="1"/>
  <c r="G54" i="12"/>
  <c r="H54" i="12" s="1"/>
  <c r="G68" i="12"/>
  <c r="H68" i="12" s="1"/>
  <c r="G61" i="12"/>
  <c r="H61" i="12" s="1"/>
  <c r="G60" i="12"/>
  <c r="H60" i="12" s="1"/>
  <c r="G59" i="12"/>
  <c r="H59" i="12" s="1"/>
  <c r="G58" i="12"/>
  <c r="H58" i="12" s="1"/>
  <c r="G57" i="12"/>
  <c r="H57" i="12" s="1"/>
  <c r="G45" i="12"/>
  <c r="H45" i="12" s="1"/>
  <c r="G44" i="12"/>
  <c r="H44" i="12" s="1"/>
  <c r="G64" i="12"/>
  <c r="H64" i="12" s="1"/>
  <c r="G63" i="12"/>
  <c r="H63" i="12" s="1"/>
  <c r="G62" i="12"/>
  <c r="H62" i="12" s="1"/>
  <c r="G48" i="12"/>
  <c r="H48" i="12" s="1"/>
  <c r="G47" i="12"/>
  <c r="H47" i="12" s="1"/>
  <c r="G46" i="12"/>
  <c r="H46" i="12" s="1"/>
  <c r="G37" i="12"/>
  <c r="H37" i="12" s="1"/>
  <c r="G36" i="12"/>
  <c r="H36" i="12" s="1"/>
  <c r="G35" i="12"/>
  <c r="H35" i="12" s="1"/>
  <c r="G34" i="12"/>
  <c r="H34" i="12" s="1"/>
  <c r="G33" i="12"/>
  <c r="H33" i="12" s="1"/>
  <c r="G21" i="12"/>
  <c r="H21" i="12" s="1"/>
  <c r="G20" i="12"/>
  <c r="H20" i="12" s="1"/>
  <c r="G40" i="12"/>
  <c r="H40" i="12" s="1"/>
  <c r="G39" i="12"/>
  <c r="H39" i="12" s="1"/>
  <c r="G38" i="12"/>
  <c r="H38" i="12" s="1"/>
  <c r="G24" i="12"/>
  <c r="H24" i="12" s="1"/>
  <c r="G23" i="12"/>
  <c r="H23" i="12" s="1"/>
  <c r="G22" i="12"/>
  <c r="H22" i="12" s="1"/>
  <c r="G43" i="12"/>
  <c r="H43" i="12" s="1"/>
  <c r="G42" i="12"/>
  <c r="H42" i="12" s="1"/>
  <c r="G41" i="12"/>
  <c r="H41" i="12" s="1"/>
  <c r="G29" i="12"/>
  <c r="H29" i="12" s="1"/>
  <c r="G28" i="12"/>
  <c r="H28" i="12" s="1"/>
  <c r="G27" i="12"/>
  <c r="H27" i="12" s="1"/>
  <c r="G26" i="12"/>
  <c r="H26" i="12" s="1"/>
  <c r="G25" i="12"/>
  <c r="H25" i="12" s="1"/>
  <c r="G32" i="12"/>
  <c r="H32" i="12" s="1"/>
  <c r="G31" i="12"/>
  <c r="H31" i="12" s="1"/>
  <c r="G30" i="12"/>
  <c r="H30" i="12" s="1"/>
  <c r="G4" i="12"/>
  <c r="H4" i="12" s="1"/>
  <c r="G12" i="12"/>
  <c r="H12" i="12" s="1"/>
  <c r="I14" i="12"/>
  <c r="AC14" i="12" s="1"/>
  <c r="I25" i="12"/>
  <c r="AC25" i="12" s="1"/>
  <c r="I24" i="12"/>
  <c r="AC24" i="12" s="1"/>
  <c r="G11" i="12"/>
  <c r="H11" i="12" s="1"/>
  <c r="G17" i="12"/>
  <c r="H17" i="12" s="1"/>
  <c r="G18" i="12"/>
  <c r="H18" i="12" s="1"/>
  <c r="I31" i="12"/>
  <c r="AC31" i="12" s="1"/>
  <c r="I39" i="12"/>
  <c r="AC39" i="12" s="1"/>
  <c r="I48" i="12"/>
  <c r="AC48" i="12" s="1"/>
  <c r="I49" i="12"/>
  <c r="AC49" i="12" s="1"/>
  <c r="I57" i="12"/>
  <c r="AC57" i="12" s="1"/>
  <c r="I56" i="12"/>
  <c r="AC56" i="12" s="1"/>
  <c r="I73" i="12"/>
  <c r="AC73" i="12" s="1"/>
  <c r="I72" i="12"/>
  <c r="AC72" i="12" s="1"/>
  <c r="I88" i="12"/>
  <c r="AC88" i="12" s="1"/>
  <c r="I89" i="12"/>
  <c r="AC89" i="12" s="1"/>
  <c r="I97" i="12"/>
  <c r="AC97" i="12" s="1"/>
  <c r="I96" i="12"/>
  <c r="AC96" i="12" s="1"/>
  <c r="I105" i="12"/>
  <c r="AC105" i="12" s="1"/>
  <c r="I104" i="12"/>
  <c r="AC104" i="12" s="1"/>
  <c r="Z54" i="10"/>
  <c r="Z53" i="10"/>
  <c r="Z52" i="10"/>
  <c r="Z51" i="10"/>
  <c r="Z50" i="10"/>
  <c r="Z49" i="10"/>
  <c r="Z48" i="10"/>
  <c r="Z47" i="10"/>
  <c r="Z46" i="10"/>
  <c r="Z45" i="10"/>
  <c r="Z44" i="10"/>
  <c r="Z43" i="10"/>
  <c r="Z42" i="10"/>
  <c r="Z41" i="10"/>
  <c r="Z40" i="10"/>
  <c r="Z39" i="10"/>
  <c r="Z38" i="10"/>
  <c r="Z37" i="10"/>
  <c r="Z36" i="10"/>
  <c r="Z35" i="10"/>
  <c r="Z34" i="10"/>
  <c r="Z33" i="10"/>
  <c r="Z32" i="10"/>
  <c r="Z31" i="10"/>
  <c r="Z30" i="10"/>
  <c r="Z29" i="10"/>
  <c r="Z28" i="10"/>
  <c r="Z27" i="10"/>
  <c r="Z26" i="10"/>
  <c r="Z25" i="10"/>
  <c r="Z24" i="10"/>
  <c r="Z23" i="10"/>
  <c r="Z22" i="10"/>
  <c r="Z21" i="10"/>
  <c r="Z20" i="10"/>
  <c r="Z19" i="10"/>
  <c r="Z18" i="10"/>
  <c r="Z17" i="10"/>
  <c r="Z16" i="10"/>
  <c r="Z15" i="10"/>
  <c r="Z14" i="10"/>
  <c r="Z13" i="10"/>
  <c r="Z12" i="10"/>
  <c r="Z11" i="10"/>
  <c r="Z10" i="10"/>
  <c r="Z9" i="10"/>
  <c r="Z8" i="10"/>
  <c r="Z7" i="10"/>
  <c r="Z6" i="10"/>
  <c r="Z5" i="10"/>
  <c r="Z4" i="10"/>
  <c r="Z3" i="10"/>
  <c r="AG3" i="11"/>
  <c r="L74" i="11"/>
  <c r="C74" i="11"/>
  <c r="L73" i="11"/>
  <c r="C73" i="11"/>
  <c r="L72" i="11"/>
  <c r="C72" i="11"/>
  <c r="L71" i="11"/>
  <c r="C71" i="11"/>
  <c r="L70" i="11"/>
  <c r="L69" i="11"/>
  <c r="C69" i="11"/>
  <c r="L68" i="11"/>
  <c r="C68" i="11"/>
  <c r="B68" i="11"/>
  <c r="D68" i="11" s="1"/>
  <c r="O68" i="11" s="1"/>
  <c r="L67" i="11"/>
  <c r="C67" i="11"/>
  <c r="D67" i="11" s="1"/>
  <c r="O67" i="11" s="1"/>
  <c r="L102" i="11"/>
  <c r="L94" i="11"/>
  <c r="L86" i="11"/>
  <c r="L78" i="11"/>
  <c r="L62" i="11"/>
  <c r="L54" i="11"/>
  <c r="L46" i="11"/>
  <c r="L38" i="11"/>
  <c r="L30" i="11"/>
  <c r="L22" i="11"/>
  <c r="C23" i="11"/>
  <c r="L23" i="11"/>
  <c r="L14" i="11"/>
  <c r="L6" i="11"/>
  <c r="AI2" i="11"/>
  <c r="O3" i="11"/>
  <c r="D4" i="11"/>
  <c r="O4" i="11" s="1"/>
  <c r="D11" i="11"/>
  <c r="O11" i="11" s="1"/>
  <c r="AK11" i="11" s="1"/>
  <c r="D3" i="11"/>
  <c r="L101" i="11"/>
  <c r="L103" i="11"/>
  <c r="L104" i="11"/>
  <c r="L105" i="11"/>
  <c r="L106" i="11"/>
  <c r="L88" i="11"/>
  <c r="L89" i="11"/>
  <c r="L90" i="11"/>
  <c r="L91" i="11"/>
  <c r="L92" i="11"/>
  <c r="L93" i="11"/>
  <c r="L95" i="11"/>
  <c r="L96" i="11"/>
  <c r="L97" i="11"/>
  <c r="L98" i="11"/>
  <c r="L99" i="11"/>
  <c r="L100" i="11"/>
  <c r="L63" i="11"/>
  <c r="L64" i="11"/>
  <c r="L65" i="11"/>
  <c r="L66" i="11"/>
  <c r="L75" i="11"/>
  <c r="L76" i="11"/>
  <c r="L77" i="11"/>
  <c r="L79" i="11"/>
  <c r="L80" i="11"/>
  <c r="L81" i="11"/>
  <c r="L82" i="11"/>
  <c r="L83" i="11"/>
  <c r="L84" i="11"/>
  <c r="L85" i="11"/>
  <c r="L87" i="11"/>
  <c r="C12" i="11"/>
  <c r="C13" i="11"/>
  <c r="C21" i="11" s="1"/>
  <c r="C29" i="11" s="1"/>
  <c r="C37" i="11" s="1"/>
  <c r="C45" i="11" s="1"/>
  <c r="C53" i="11" s="1"/>
  <c r="C61" i="11" s="1"/>
  <c r="C77" i="11" s="1"/>
  <c r="C85" i="11" s="1"/>
  <c r="C93" i="11" s="1"/>
  <c r="C101" i="11" s="1"/>
  <c r="C15" i="11"/>
  <c r="C31" i="11" s="1"/>
  <c r="C39" i="11" s="1"/>
  <c r="C47" i="11" s="1"/>
  <c r="C55" i="11" s="1"/>
  <c r="C63" i="11" s="1"/>
  <c r="C79" i="11" s="1"/>
  <c r="C87" i="11" s="1"/>
  <c r="C95" i="11" s="1"/>
  <c r="C103" i="11" s="1"/>
  <c r="C16" i="11"/>
  <c r="C24" i="11" s="1"/>
  <c r="C32" i="11" s="1"/>
  <c r="C40" i="11" s="1"/>
  <c r="C48" i="11" s="1"/>
  <c r="C56" i="11" s="1"/>
  <c r="C64" i="11" s="1"/>
  <c r="C80" i="11" s="1"/>
  <c r="C88" i="11" s="1"/>
  <c r="C96" i="11" s="1"/>
  <c r="C104" i="11" s="1"/>
  <c r="C17" i="11"/>
  <c r="C25" i="11" s="1"/>
  <c r="C33" i="11" s="1"/>
  <c r="C41" i="11" s="1"/>
  <c r="C49" i="11" s="1"/>
  <c r="C57" i="11" s="1"/>
  <c r="C65" i="11" s="1"/>
  <c r="C81" i="11" s="1"/>
  <c r="C89" i="11" s="1"/>
  <c r="C97" i="11" s="1"/>
  <c r="C105" i="11" s="1"/>
  <c r="C18" i="11"/>
  <c r="C26" i="11" s="1"/>
  <c r="C34" i="11" s="1"/>
  <c r="C42" i="11" s="1"/>
  <c r="C50" i="11" s="1"/>
  <c r="C58" i="11" s="1"/>
  <c r="C66" i="11" s="1"/>
  <c r="C82" i="11" s="1"/>
  <c r="C90" i="11" s="1"/>
  <c r="C98" i="11" s="1"/>
  <c r="C106" i="11" s="1"/>
  <c r="C19" i="11"/>
  <c r="C20" i="11"/>
  <c r="C28" i="11" s="1"/>
  <c r="C36" i="11" s="1"/>
  <c r="C44" i="11" s="1"/>
  <c r="C52" i="11" s="1"/>
  <c r="C60" i="11" s="1"/>
  <c r="C76" i="11" s="1"/>
  <c r="C84" i="11" s="1"/>
  <c r="C92" i="11" s="1"/>
  <c r="C100" i="11" s="1"/>
  <c r="C11" i="11"/>
  <c r="B12" i="11"/>
  <c r="B13" i="11" s="1"/>
  <c r="B14" i="11" s="1"/>
  <c r="D14" i="11" s="1"/>
  <c r="O14" i="11" s="1"/>
  <c r="B5" i="11"/>
  <c r="B4" i="11"/>
  <c r="L61" i="11"/>
  <c r="L60" i="11"/>
  <c r="L59" i="11"/>
  <c r="L58" i="11"/>
  <c r="L57" i="11"/>
  <c r="L56" i="11"/>
  <c r="L55" i="11"/>
  <c r="L53" i="11"/>
  <c r="L52" i="11"/>
  <c r="L51" i="11"/>
  <c r="L50" i="11"/>
  <c r="L49" i="11"/>
  <c r="L48" i="11"/>
  <c r="L47" i="11"/>
  <c r="L45" i="11"/>
  <c r="L44" i="11"/>
  <c r="L43" i="11"/>
  <c r="L42" i="11"/>
  <c r="L41" i="11"/>
  <c r="L40" i="11"/>
  <c r="L39" i="11"/>
  <c r="L37" i="11"/>
  <c r="L36" i="11"/>
  <c r="L35" i="11"/>
  <c r="L34" i="11"/>
  <c r="L33" i="11"/>
  <c r="L32" i="11"/>
  <c r="L31" i="11"/>
  <c r="L29" i="11"/>
  <c r="L28" i="11"/>
  <c r="L27" i="11"/>
  <c r="L26" i="11"/>
  <c r="L25" i="11"/>
  <c r="L24" i="11"/>
  <c r="L21" i="11"/>
  <c r="L20" i="11"/>
  <c r="L19" i="11"/>
  <c r="L18" i="11"/>
  <c r="L17" i="11"/>
  <c r="L16" i="11"/>
  <c r="L15" i="11"/>
  <c r="L13" i="11"/>
  <c r="L12" i="11"/>
  <c r="L11" i="11"/>
  <c r="L10" i="11"/>
  <c r="L9" i="11"/>
  <c r="L8" i="11"/>
  <c r="L7" i="11"/>
  <c r="F7" i="11"/>
  <c r="L5" i="11"/>
  <c r="L4" i="11"/>
  <c r="M102" i="11" s="1"/>
  <c r="N102" i="11" s="1"/>
  <c r="AK3" i="11"/>
  <c r="AI3" i="11"/>
  <c r="T3" i="11"/>
  <c r="U3" i="11" s="1"/>
  <c r="S3" i="11"/>
  <c r="P3" i="11"/>
  <c r="L3" i="11"/>
  <c r="AL2" i="11"/>
  <c r="AK2" i="11"/>
  <c r="AE54" i="10"/>
  <c r="AE53" i="10"/>
  <c r="AE52" i="10"/>
  <c r="AE51" i="10"/>
  <c r="AE50" i="10"/>
  <c r="AE49" i="10"/>
  <c r="AE48" i="10"/>
  <c r="AE47" i="10"/>
  <c r="AE46" i="10"/>
  <c r="AE45" i="10"/>
  <c r="AE44" i="10"/>
  <c r="AE43" i="10"/>
  <c r="AE42" i="10"/>
  <c r="AE41" i="10"/>
  <c r="AE40" i="10"/>
  <c r="AE39" i="10"/>
  <c r="AE38" i="10"/>
  <c r="AE37" i="10"/>
  <c r="AE36" i="10"/>
  <c r="AE35" i="10"/>
  <c r="AE34" i="10"/>
  <c r="AE33" i="10"/>
  <c r="AE32" i="10"/>
  <c r="AE31" i="10"/>
  <c r="AE30" i="10"/>
  <c r="AE29" i="10"/>
  <c r="AE28" i="10"/>
  <c r="AE27" i="10"/>
  <c r="AE26" i="10"/>
  <c r="AE25" i="10"/>
  <c r="AE24" i="10"/>
  <c r="AE23" i="10"/>
  <c r="AE22" i="10"/>
  <c r="AE21" i="10"/>
  <c r="AE20" i="10"/>
  <c r="AE19" i="10"/>
  <c r="AE18" i="10"/>
  <c r="AE17" i="10"/>
  <c r="AE16" i="10"/>
  <c r="AE15" i="10"/>
  <c r="AE14" i="10"/>
  <c r="AE13" i="10"/>
  <c r="AE12" i="10"/>
  <c r="AE11" i="10"/>
  <c r="AE10" i="10"/>
  <c r="AE9" i="10"/>
  <c r="AE8" i="10"/>
  <c r="AE7" i="10"/>
  <c r="AE6" i="10"/>
  <c r="AE5" i="10"/>
  <c r="AE4" i="10"/>
  <c r="AE3" i="10"/>
  <c r="AG2" i="10"/>
  <c r="M226" i="12" l="1"/>
  <c r="M154" i="12"/>
  <c r="AC154" i="12"/>
  <c r="N226" i="12"/>
  <c r="O226" i="12" s="1"/>
  <c r="M289" i="12"/>
  <c r="N218" i="12"/>
  <c r="O218" i="12" s="1"/>
  <c r="P218" i="12" s="1"/>
  <c r="P3" i="12"/>
  <c r="N185" i="12"/>
  <c r="O185" i="12" s="1"/>
  <c r="N273" i="12"/>
  <c r="O273" i="12" s="1"/>
  <c r="P273" i="12" s="1"/>
  <c r="AD3" i="12"/>
  <c r="W3" i="12"/>
  <c r="J154" i="12"/>
  <c r="N169" i="12"/>
  <c r="O169" i="12" s="1"/>
  <c r="P169" i="12" s="1"/>
  <c r="J186" i="12"/>
  <c r="M225" i="12"/>
  <c r="J241" i="12"/>
  <c r="M193" i="12"/>
  <c r="M201" i="12"/>
  <c r="J273" i="12"/>
  <c r="AD6" i="12"/>
  <c r="J193" i="12"/>
  <c r="N146" i="12"/>
  <c r="O146" i="12" s="1"/>
  <c r="N217" i="12"/>
  <c r="O217" i="12" s="1"/>
  <c r="P217" i="12" s="1"/>
  <c r="N202" i="12"/>
  <c r="O202" i="12" s="1"/>
  <c r="P6" i="12"/>
  <c r="AD7" i="12"/>
  <c r="M241" i="12"/>
  <c r="N225" i="12"/>
  <c r="O225" i="12" s="1"/>
  <c r="J226" i="12"/>
  <c r="J225" i="12"/>
  <c r="J202" i="12"/>
  <c r="J201" i="12"/>
  <c r="M202" i="12"/>
  <c r="J257" i="12"/>
  <c r="M169" i="12"/>
  <c r="N186" i="12"/>
  <c r="O186" i="12" s="1"/>
  <c r="P186" i="12" s="1"/>
  <c r="N193" i="12"/>
  <c r="O193" i="12" s="1"/>
  <c r="N201" i="12"/>
  <c r="O201" i="12" s="1"/>
  <c r="M218" i="12"/>
  <c r="J289" i="12"/>
  <c r="M257" i="12"/>
  <c r="N154" i="12"/>
  <c r="O154" i="12" s="1"/>
  <c r="P154" i="12" s="1"/>
  <c r="N241" i="12"/>
  <c r="O241" i="12" s="1"/>
  <c r="P241" i="12" s="1"/>
  <c r="M186" i="12"/>
  <c r="J169" i="12"/>
  <c r="J146" i="12"/>
  <c r="M146" i="12"/>
  <c r="P5" i="12"/>
  <c r="AD5" i="12"/>
  <c r="I130" i="12"/>
  <c r="AC130" i="12" s="1"/>
  <c r="J218" i="12"/>
  <c r="J217" i="12"/>
  <c r="M217" i="12"/>
  <c r="N257" i="12"/>
  <c r="O257" i="12" s="1"/>
  <c r="AD257" i="12" s="1"/>
  <c r="I155" i="12"/>
  <c r="AC155" i="12" s="1"/>
  <c r="I157" i="12"/>
  <c r="AC157" i="12" s="1"/>
  <c r="I290" i="12"/>
  <c r="AC290" i="12" s="1"/>
  <c r="J185" i="12"/>
  <c r="I147" i="12"/>
  <c r="AC147" i="12" s="1"/>
  <c r="I258" i="12"/>
  <c r="AC258" i="12" s="1"/>
  <c r="I194" i="12"/>
  <c r="AC194" i="12" s="1"/>
  <c r="I203" i="12"/>
  <c r="AC203" i="12" s="1"/>
  <c r="I205" i="12"/>
  <c r="AC205" i="12" s="1"/>
  <c r="P110" i="12"/>
  <c r="J120" i="12"/>
  <c r="N120" i="12"/>
  <c r="O120" i="12" s="1"/>
  <c r="AD120" i="12" s="1"/>
  <c r="M120" i="12"/>
  <c r="W257" i="12"/>
  <c r="W251" i="12"/>
  <c r="W173" i="12"/>
  <c r="W224" i="12"/>
  <c r="W189" i="12"/>
  <c r="W177" i="12"/>
  <c r="W161" i="12"/>
  <c r="AD161" i="12"/>
  <c r="W128" i="12"/>
  <c r="W119" i="12"/>
  <c r="AD119" i="12"/>
  <c r="AD273" i="12"/>
  <c r="W273" i="12"/>
  <c r="W211" i="12"/>
  <c r="W241" i="12"/>
  <c r="W225" i="12"/>
  <c r="W259" i="12"/>
  <c r="W245" i="12"/>
  <c r="W284" i="12"/>
  <c r="W260" i="12"/>
  <c r="W303" i="12"/>
  <c r="AD289" i="12"/>
  <c r="W289" i="12"/>
  <c r="W299" i="12"/>
  <c r="P249" i="12"/>
  <c r="P257" i="12"/>
  <c r="I233" i="12"/>
  <c r="AC233" i="12" s="1"/>
  <c r="I298" i="12"/>
  <c r="AC298" i="12" s="1"/>
  <c r="W296" i="12"/>
  <c r="M113" i="12"/>
  <c r="J113" i="12"/>
  <c r="N113" i="12"/>
  <c r="O113" i="12" s="1"/>
  <c r="AD113" i="12" s="1"/>
  <c r="I122" i="12"/>
  <c r="AC122" i="12" s="1"/>
  <c r="I135" i="12"/>
  <c r="AC135" i="12" s="1"/>
  <c r="I166" i="12"/>
  <c r="AC166" i="12" s="1"/>
  <c r="P129" i="12"/>
  <c r="P150" i="12"/>
  <c r="W191" i="12"/>
  <c r="W246" i="12"/>
  <c r="W261" i="12"/>
  <c r="W283" i="12"/>
  <c r="W154" i="12"/>
  <c r="W232" i="12"/>
  <c r="W250" i="12"/>
  <c r="W235" i="12"/>
  <c r="W220" i="12"/>
  <c r="W187" i="12"/>
  <c r="AD169" i="12"/>
  <c r="W169" i="12"/>
  <c r="W287" i="12"/>
  <c r="W270" i="12"/>
  <c r="W240" i="12"/>
  <c r="W223" i="12"/>
  <c r="W210" i="12"/>
  <c r="W188" i="12"/>
  <c r="W176" i="12"/>
  <c r="W214" i="12"/>
  <c r="W185" i="12"/>
  <c r="W170" i="12"/>
  <c r="W195" i="12"/>
  <c r="W180" i="12"/>
  <c r="W165" i="12"/>
  <c r="W138" i="12"/>
  <c r="W166" i="12"/>
  <c r="AD134" i="12"/>
  <c r="W134" i="12"/>
  <c r="W149" i="12"/>
  <c r="W124" i="12"/>
  <c r="AD150" i="12"/>
  <c r="W150" i="12"/>
  <c r="W144" i="12"/>
  <c r="W118" i="12"/>
  <c r="AD118" i="12"/>
  <c r="W132" i="12"/>
  <c r="W117" i="12"/>
  <c r="W116" i="12"/>
  <c r="W122" i="12"/>
  <c r="J128" i="12"/>
  <c r="N128" i="12"/>
  <c r="O128" i="12" s="1"/>
  <c r="M128" i="12"/>
  <c r="AD201" i="12"/>
  <c r="W201" i="12"/>
  <c r="W292" i="12"/>
  <c r="W268" i="12"/>
  <c r="W209" i="12"/>
  <c r="AD209" i="12"/>
  <c r="W231" i="12"/>
  <c r="W253" i="12"/>
  <c r="W267" i="12"/>
  <c r="W279" i="12"/>
  <c r="W300" i="12"/>
  <c r="W280" i="12"/>
  <c r="W294" i="12"/>
  <c r="M297" i="12"/>
  <c r="J297" i="12"/>
  <c r="N297" i="12"/>
  <c r="O297" i="12" s="1"/>
  <c r="W160" i="12"/>
  <c r="M187" i="12"/>
  <c r="J187" i="12"/>
  <c r="N187" i="12"/>
  <c r="O187" i="12" s="1"/>
  <c r="AD187" i="12" s="1"/>
  <c r="P201" i="12"/>
  <c r="W229" i="12"/>
  <c r="W221" i="12"/>
  <c r="W254" i="12"/>
  <c r="W186" i="12"/>
  <c r="W196" i="12"/>
  <c r="AD153" i="12"/>
  <c r="W153" i="12"/>
  <c r="W135" i="12"/>
  <c r="W123" i="12"/>
  <c r="J112" i="12"/>
  <c r="M112" i="12"/>
  <c r="N112" i="12"/>
  <c r="O112" i="12" s="1"/>
  <c r="AD112" i="12" s="1"/>
  <c r="P146" i="12"/>
  <c r="J127" i="12"/>
  <c r="N127" i="12"/>
  <c r="O127" i="12" s="1"/>
  <c r="AD127" i="12" s="1"/>
  <c r="M127" i="12"/>
  <c r="M158" i="12"/>
  <c r="J158" i="12"/>
  <c r="N158" i="12"/>
  <c r="O158" i="12" s="1"/>
  <c r="AD158" i="12" s="1"/>
  <c r="P142" i="12"/>
  <c r="I171" i="12"/>
  <c r="AC171" i="12" s="1"/>
  <c r="P202" i="12"/>
  <c r="W204" i="12"/>
  <c r="W262" i="12"/>
  <c r="W285" i="12"/>
  <c r="W171" i="12"/>
  <c r="I221" i="12"/>
  <c r="AC221" i="12" s="1"/>
  <c r="W258" i="12"/>
  <c r="W249" i="12"/>
  <c r="AD249" i="12"/>
  <c r="W234" i="12"/>
  <c r="W218" i="12"/>
  <c r="W183" i="12"/>
  <c r="W159" i="12"/>
  <c r="W286" i="12"/>
  <c r="W256" i="12"/>
  <c r="W239" i="12"/>
  <c r="W222" i="12"/>
  <c r="W207" i="12"/>
  <c r="W114" i="12"/>
  <c r="W139" i="12"/>
  <c r="W200" i="12"/>
  <c r="W184" i="12"/>
  <c r="W155" i="12"/>
  <c r="W194" i="12"/>
  <c r="W179" i="12"/>
  <c r="W164" i="12"/>
  <c r="W136" i="12"/>
  <c r="W158" i="12"/>
  <c r="W125" i="12"/>
  <c r="W148" i="12"/>
  <c r="W112" i="12"/>
  <c r="W141" i="12"/>
  <c r="W143" i="12"/>
  <c r="AD146" i="12"/>
  <c r="W146" i="12"/>
  <c r="W131" i="12"/>
  <c r="W127" i="12"/>
  <c r="AD129" i="12"/>
  <c r="W129" i="12"/>
  <c r="W121" i="12"/>
  <c r="I144" i="12"/>
  <c r="AC144" i="12" s="1"/>
  <c r="W198" i="12"/>
  <c r="W278" i="12"/>
  <c r="W266" i="12"/>
  <c r="I281" i="12"/>
  <c r="AC281" i="12" s="1"/>
  <c r="W213" i="12"/>
  <c r="I229" i="12"/>
  <c r="AC229" i="12" s="1"/>
  <c r="I250" i="12"/>
  <c r="AC250" i="12" s="1"/>
  <c r="I275" i="12"/>
  <c r="AC275" i="12" s="1"/>
  <c r="W219" i="12"/>
  <c r="P289" i="12"/>
  <c r="I243" i="12"/>
  <c r="AC243" i="12" s="1"/>
  <c r="I266" i="12"/>
  <c r="AC266" i="12" s="1"/>
  <c r="W274" i="12"/>
  <c r="W275" i="12"/>
  <c r="W295" i="12"/>
  <c r="W264" i="12"/>
  <c r="W265" i="12"/>
  <c r="W301" i="12"/>
  <c r="W304" i="12"/>
  <c r="W298" i="12"/>
  <c r="W248" i="12"/>
  <c r="I136" i="12"/>
  <c r="AC136" i="12" s="1"/>
  <c r="I137" i="12"/>
  <c r="AC137" i="12" s="1"/>
  <c r="W281" i="12"/>
  <c r="W236" i="12"/>
  <c r="W288" i="12"/>
  <c r="W212" i="12"/>
  <c r="W215" i="12"/>
  <c r="W181" i="12"/>
  <c r="W167" i="12"/>
  <c r="W151" i="12"/>
  <c r="AD111" i="12"/>
  <c r="W111" i="12"/>
  <c r="P118" i="12"/>
  <c r="P119" i="12"/>
  <c r="M121" i="12"/>
  <c r="N121" i="12"/>
  <c r="O121" i="12" s="1"/>
  <c r="J121" i="12"/>
  <c r="P111" i="12"/>
  <c r="I143" i="12"/>
  <c r="AC143" i="12" s="1"/>
  <c r="I162" i="12"/>
  <c r="AC162" i="12" s="1"/>
  <c r="I177" i="12"/>
  <c r="AC177" i="12" s="1"/>
  <c r="P126" i="12"/>
  <c r="M170" i="12"/>
  <c r="J170" i="12"/>
  <c r="N170" i="12"/>
  <c r="O170" i="12" s="1"/>
  <c r="I188" i="12"/>
  <c r="AC188" i="12" s="1"/>
  <c r="I189" i="12"/>
  <c r="AC189" i="12" s="1"/>
  <c r="P193" i="12"/>
  <c r="W242" i="12"/>
  <c r="W252" i="12"/>
  <c r="W276" i="12"/>
  <c r="W291" i="12"/>
  <c r="W206" i="12"/>
  <c r="J219" i="12"/>
  <c r="M219" i="12"/>
  <c r="N219" i="12"/>
  <c r="O219" i="12" s="1"/>
  <c r="W227" i="12"/>
  <c r="W263" i="12"/>
  <c r="W237" i="12"/>
  <c r="W233" i="12"/>
  <c r="W208" i="12"/>
  <c r="W182" i="12"/>
  <c r="W113" i="12"/>
  <c r="W272" i="12"/>
  <c r="W255" i="12"/>
  <c r="W238" i="12"/>
  <c r="W217" i="12"/>
  <c r="AD202" i="12"/>
  <c r="W202" i="12"/>
  <c r="W190" i="12"/>
  <c r="W216" i="12"/>
  <c r="W199" i="12"/>
  <c r="W174" i="12"/>
  <c r="W197" i="12"/>
  <c r="W193" i="12"/>
  <c r="AD193" i="12"/>
  <c r="W178" i="12"/>
  <c r="W163" i="12"/>
  <c r="W168" i="12"/>
  <c r="W156" i="12"/>
  <c r="W120" i="12"/>
  <c r="W147" i="12"/>
  <c r="W152" i="12"/>
  <c r="W137" i="12"/>
  <c r="W142" i="12"/>
  <c r="AD142" i="12"/>
  <c r="AD145" i="12"/>
  <c r="W145" i="12"/>
  <c r="W130" i="12"/>
  <c r="W126" i="12"/>
  <c r="AD126" i="12"/>
  <c r="W115" i="12"/>
  <c r="N205" i="12"/>
  <c r="O205" i="12" s="1"/>
  <c r="AD205" i="12" s="1"/>
  <c r="M205" i="12"/>
  <c r="P161" i="12"/>
  <c r="W175" i="12"/>
  <c r="W277" i="12"/>
  <c r="W293" i="12"/>
  <c r="M227" i="12"/>
  <c r="N227" i="12"/>
  <c r="O227" i="12" s="1"/>
  <c r="AD227" i="12" s="1"/>
  <c r="J227" i="12"/>
  <c r="J274" i="12"/>
  <c r="M274" i="12"/>
  <c r="N274" i="12"/>
  <c r="O274" i="12" s="1"/>
  <c r="AD226" i="12"/>
  <c r="W226" i="12"/>
  <c r="M242" i="12"/>
  <c r="J242" i="12"/>
  <c r="N242" i="12"/>
  <c r="O242" i="12" s="1"/>
  <c r="AD242" i="12" s="1"/>
  <c r="J265" i="12"/>
  <c r="N265" i="12"/>
  <c r="O265" i="12" s="1"/>
  <c r="M265" i="12"/>
  <c r="W205" i="12"/>
  <c r="W269" i="12"/>
  <c r="W290" i="12"/>
  <c r="W228" i="12"/>
  <c r="W247" i="12"/>
  <c r="W302" i="12"/>
  <c r="W297" i="12"/>
  <c r="AD297" i="12"/>
  <c r="W243" i="12"/>
  <c r="W282" i="12"/>
  <c r="AD110" i="12"/>
  <c r="W110" i="12"/>
  <c r="I114" i="12"/>
  <c r="AC114" i="12" s="1"/>
  <c r="P145" i="12"/>
  <c r="W244" i="12"/>
  <c r="I210" i="12"/>
  <c r="AC210" i="12" s="1"/>
  <c r="P209" i="12"/>
  <c r="W203" i="12"/>
  <c r="W271" i="12"/>
  <c r="W192" i="12"/>
  <c r="W172" i="12"/>
  <c r="W162" i="12"/>
  <c r="W140" i="12"/>
  <c r="W133" i="12"/>
  <c r="W157" i="12"/>
  <c r="W230" i="12"/>
  <c r="P153" i="12"/>
  <c r="I156" i="12"/>
  <c r="AC156" i="12" s="1"/>
  <c r="N104" i="12"/>
  <c r="O104" i="12" s="1"/>
  <c r="AD104" i="12" s="1"/>
  <c r="J104" i="12"/>
  <c r="M104" i="12"/>
  <c r="M57" i="12"/>
  <c r="N57" i="12"/>
  <c r="O57" i="12" s="1"/>
  <c r="AD57" i="12" s="1"/>
  <c r="J57" i="12"/>
  <c r="I106" i="12"/>
  <c r="AC106" i="12" s="1"/>
  <c r="I98" i="12"/>
  <c r="AC98" i="12" s="1"/>
  <c r="I81" i="12"/>
  <c r="AC81" i="12" s="1"/>
  <c r="I80" i="12"/>
  <c r="AC80" i="12" s="1"/>
  <c r="I74" i="12"/>
  <c r="AC74" i="12" s="1"/>
  <c r="N49" i="12"/>
  <c r="O49" i="12" s="1"/>
  <c r="AD49" i="12" s="1"/>
  <c r="J49" i="12"/>
  <c r="M49" i="12"/>
  <c r="I32" i="12"/>
  <c r="AC32" i="12" s="1"/>
  <c r="I33" i="12"/>
  <c r="AC33" i="12" s="1"/>
  <c r="W18" i="12"/>
  <c r="I26" i="12"/>
  <c r="AC26" i="12" s="1"/>
  <c r="N14" i="12"/>
  <c r="O14" i="12" s="1"/>
  <c r="AD14" i="12" s="1"/>
  <c r="J14" i="12"/>
  <c r="M14" i="12"/>
  <c r="W31" i="12"/>
  <c r="W27" i="12"/>
  <c r="W42" i="12"/>
  <c r="W24" i="12"/>
  <c r="W20" i="12"/>
  <c r="W35" i="12"/>
  <c r="W47" i="12"/>
  <c r="W64" i="12"/>
  <c r="W58" i="12"/>
  <c r="W68" i="12"/>
  <c r="W49" i="12"/>
  <c r="W53" i="12"/>
  <c r="W69" i="12"/>
  <c r="W73" i="12"/>
  <c r="W77" i="12"/>
  <c r="W86" i="12"/>
  <c r="W81" i="12"/>
  <c r="W85" i="12"/>
  <c r="W93" i="12"/>
  <c r="W96" i="12"/>
  <c r="W107" i="12"/>
  <c r="W104" i="12"/>
  <c r="W101" i="12"/>
  <c r="I30" i="12"/>
  <c r="AC30" i="12" s="1"/>
  <c r="M41" i="12"/>
  <c r="N41" i="12"/>
  <c r="O41" i="12" s="1"/>
  <c r="AD41" i="12" s="1"/>
  <c r="J41" i="12"/>
  <c r="W16" i="12"/>
  <c r="W10" i="12"/>
  <c r="P15" i="12"/>
  <c r="P7" i="12"/>
  <c r="N89" i="12"/>
  <c r="O89" i="12" s="1"/>
  <c r="AD89" i="12" s="1"/>
  <c r="J89" i="12"/>
  <c r="M89" i="12"/>
  <c r="N56" i="12"/>
  <c r="O56" i="12" s="1"/>
  <c r="AD56" i="12" s="1"/>
  <c r="J56" i="12"/>
  <c r="M56" i="12"/>
  <c r="W17" i="12"/>
  <c r="W12" i="12"/>
  <c r="W32" i="12"/>
  <c r="W28" i="12"/>
  <c r="W43" i="12"/>
  <c r="W38" i="12"/>
  <c r="W21" i="12"/>
  <c r="W36" i="12"/>
  <c r="W48" i="12"/>
  <c r="W44" i="12"/>
  <c r="W59" i="12"/>
  <c r="W54" i="12"/>
  <c r="W50" i="12"/>
  <c r="W65" i="12"/>
  <c r="W78" i="12"/>
  <c r="W74" i="12"/>
  <c r="W70" i="12"/>
  <c r="W87" i="12"/>
  <c r="W82" i="12"/>
  <c r="W91" i="12"/>
  <c r="W97" i="12"/>
  <c r="W102" i="12"/>
  <c r="W108" i="12"/>
  <c r="W98" i="12"/>
  <c r="N23" i="12"/>
  <c r="O23" i="12" s="1"/>
  <c r="AD23" i="12" s="1"/>
  <c r="J23" i="12"/>
  <c r="M23" i="12"/>
  <c r="W8" i="12"/>
  <c r="W19" i="12"/>
  <c r="I16" i="12"/>
  <c r="AC16" i="12" s="1"/>
  <c r="I17" i="12"/>
  <c r="AC17" i="12" s="1"/>
  <c r="W9" i="12"/>
  <c r="I10" i="12"/>
  <c r="AC10" i="12" s="1"/>
  <c r="M105" i="12"/>
  <c r="N105" i="12"/>
  <c r="O105" i="12" s="1"/>
  <c r="AD105" i="12" s="1"/>
  <c r="J105" i="12"/>
  <c r="N73" i="12"/>
  <c r="O73" i="12" s="1"/>
  <c r="J73" i="12"/>
  <c r="M73" i="12"/>
  <c r="N48" i="12"/>
  <c r="O48" i="12" s="1"/>
  <c r="J48" i="12"/>
  <c r="M48" i="12"/>
  <c r="N31" i="12"/>
  <c r="O31" i="12" s="1"/>
  <c r="J31" i="12"/>
  <c r="M31" i="12"/>
  <c r="M25" i="12"/>
  <c r="N25" i="12"/>
  <c r="O25" i="12" s="1"/>
  <c r="AD25" i="12" s="1"/>
  <c r="J25" i="12"/>
  <c r="N96" i="12"/>
  <c r="O96" i="12" s="1"/>
  <c r="J96" i="12"/>
  <c r="M96" i="12"/>
  <c r="N88" i="12"/>
  <c r="O88" i="12" s="1"/>
  <c r="AD88" i="12" s="1"/>
  <c r="J88" i="12"/>
  <c r="M88" i="12"/>
  <c r="I64" i="12"/>
  <c r="AC64" i="12" s="1"/>
  <c r="I65" i="12"/>
  <c r="AC65" i="12" s="1"/>
  <c r="I58" i="12"/>
  <c r="AC58" i="12" s="1"/>
  <c r="I50" i="12"/>
  <c r="AC50" i="12" s="1"/>
  <c r="W11" i="12"/>
  <c r="W4" i="12"/>
  <c r="W25" i="12"/>
  <c r="W29" i="12"/>
  <c r="W22" i="12"/>
  <c r="W39" i="12"/>
  <c r="W33" i="12"/>
  <c r="W37" i="12"/>
  <c r="W62" i="12"/>
  <c r="W45" i="12"/>
  <c r="W60" i="12"/>
  <c r="W55" i="12"/>
  <c r="W51" i="12"/>
  <c r="W66" i="12"/>
  <c r="W79" i="12"/>
  <c r="W75" i="12"/>
  <c r="W71" i="12"/>
  <c r="W88" i="12"/>
  <c r="W83" i="12"/>
  <c r="W89" i="12"/>
  <c r="W94" i="12"/>
  <c r="W105" i="12"/>
  <c r="W109" i="12"/>
  <c r="W99" i="12"/>
  <c r="I47" i="12"/>
  <c r="AC47" i="12" s="1"/>
  <c r="N40" i="12"/>
  <c r="O40" i="12" s="1"/>
  <c r="AD40" i="12" s="1"/>
  <c r="J40" i="12"/>
  <c r="M40" i="12"/>
  <c r="W15" i="12"/>
  <c r="AD15" i="12"/>
  <c r="N4" i="12"/>
  <c r="O4" i="12" s="1"/>
  <c r="J4" i="12"/>
  <c r="M4" i="12"/>
  <c r="N9" i="12"/>
  <c r="O9" i="12" s="1"/>
  <c r="AD9" i="12" s="1"/>
  <c r="J9" i="12"/>
  <c r="M9" i="12"/>
  <c r="M97" i="12"/>
  <c r="N97" i="12"/>
  <c r="O97" i="12" s="1"/>
  <c r="AD97" i="12" s="1"/>
  <c r="J97" i="12"/>
  <c r="I90" i="12"/>
  <c r="AC90" i="12" s="1"/>
  <c r="N72" i="12"/>
  <c r="O72" i="12" s="1"/>
  <c r="AD72" i="12" s="1"/>
  <c r="J72" i="12"/>
  <c r="M72" i="12"/>
  <c r="N39" i="12"/>
  <c r="O39" i="12" s="1"/>
  <c r="AD39" i="12" s="1"/>
  <c r="J39" i="12"/>
  <c r="M39" i="12"/>
  <c r="N24" i="12"/>
  <c r="O24" i="12" s="1"/>
  <c r="AD24" i="12" s="1"/>
  <c r="J24" i="12"/>
  <c r="M24" i="12"/>
  <c r="W30" i="12"/>
  <c r="W26" i="12"/>
  <c r="W41" i="12"/>
  <c r="W23" i="12"/>
  <c r="W40" i="12"/>
  <c r="W34" i="12"/>
  <c r="W46" i="12"/>
  <c r="W63" i="12"/>
  <c r="W57" i="12"/>
  <c r="W61" i="12"/>
  <c r="W56" i="12"/>
  <c r="W52" i="12"/>
  <c r="W67" i="12"/>
  <c r="W80" i="12"/>
  <c r="W76" i="12"/>
  <c r="W72" i="12"/>
  <c r="W92" i="12"/>
  <c r="W84" i="12"/>
  <c r="W90" i="12"/>
  <c r="W95" i="12"/>
  <c r="W106" i="12"/>
  <c r="W103" i="12"/>
  <c r="W100" i="12"/>
  <c r="N22" i="12"/>
  <c r="O22" i="12" s="1"/>
  <c r="J22" i="12"/>
  <c r="M22" i="12"/>
  <c r="I42" i="12"/>
  <c r="AC42" i="12" s="1"/>
  <c r="W14" i="12"/>
  <c r="M8" i="12"/>
  <c r="N8" i="12"/>
  <c r="O8" i="12" s="1"/>
  <c r="J8" i="12"/>
  <c r="AK67" i="11"/>
  <c r="S67" i="11"/>
  <c r="AI67" i="11"/>
  <c r="T67" i="11"/>
  <c r="U67" i="11" s="1"/>
  <c r="P67" i="11"/>
  <c r="AK68" i="11"/>
  <c r="S68" i="11"/>
  <c r="AI68" i="11"/>
  <c r="T68" i="11"/>
  <c r="U68" i="11" s="1"/>
  <c r="P68" i="11"/>
  <c r="M70" i="11"/>
  <c r="N70" i="11" s="1"/>
  <c r="M71" i="11"/>
  <c r="N71" i="11" s="1"/>
  <c r="M72" i="11"/>
  <c r="N72" i="11" s="1"/>
  <c r="M73" i="11"/>
  <c r="N73" i="11" s="1"/>
  <c r="M74" i="11"/>
  <c r="N74" i="11" s="1"/>
  <c r="M67" i="11"/>
  <c r="N67" i="11" s="1"/>
  <c r="M68" i="11"/>
  <c r="N68" i="11" s="1"/>
  <c r="B69" i="11"/>
  <c r="M69" i="11"/>
  <c r="N69" i="11" s="1"/>
  <c r="AC102" i="11"/>
  <c r="M94" i="11"/>
  <c r="N94" i="11" s="1"/>
  <c r="AC94" i="11" s="1"/>
  <c r="M86" i="11"/>
  <c r="N86" i="11" s="1"/>
  <c r="AC86" i="11" s="1"/>
  <c r="M78" i="11"/>
  <c r="N78" i="11" s="1"/>
  <c r="AC78" i="11" s="1"/>
  <c r="M54" i="11"/>
  <c r="N54" i="11" s="1"/>
  <c r="AC54" i="11" s="1"/>
  <c r="M62" i="11"/>
  <c r="N62" i="11" s="1"/>
  <c r="M46" i="11"/>
  <c r="N46" i="11" s="1"/>
  <c r="AC46" i="11" s="1"/>
  <c r="M38" i="11"/>
  <c r="N38" i="11" s="1"/>
  <c r="AC38" i="11" s="1"/>
  <c r="M30" i="11"/>
  <c r="N30" i="11" s="1"/>
  <c r="AC30" i="11" s="1"/>
  <c r="M22" i="11"/>
  <c r="N22" i="11" s="1"/>
  <c r="AC22" i="11" s="1"/>
  <c r="T11" i="11"/>
  <c r="U11" i="11" s="1"/>
  <c r="AL11" i="11" s="1"/>
  <c r="AI11" i="11"/>
  <c r="M23" i="11"/>
  <c r="N23" i="11" s="1"/>
  <c r="M14" i="11"/>
  <c r="N14" i="11" s="1"/>
  <c r="AC14" i="11" s="1"/>
  <c r="T14" i="11"/>
  <c r="U14" i="11" s="1"/>
  <c r="P14" i="11"/>
  <c r="AK14" i="11"/>
  <c r="S14" i="11"/>
  <c r="AI14" i="11"/>
  <c r="S4" i="11"/>
  <c r="T4" i="11"/>
  <c r="U4" i="11" s="1"/>
  <c r="AL4" i="11" s="1"/>
  <c r="AK4" i="11"/>
  <c r="P4" i="11"/>
  <c r="AI4" i="11"/>
  <c r="M6" i="11"/>
  <c r="N6" i="11" s="1"/>
  <c r="AC6" i="11" s="1"/>
  <c r="B15" i="11"/>
  <c r="D13" i="11"/>
  <c r="O13" i="11" s="1"/>
  <c r="C27" i="11"/>
  <c r="D19" i="11"/>
  <c r="O19" i="11" s="1"/>
  <c r="D12" i="11"/>
  <c r="O12" i="11" s="1"/>
  <c r="AK12" i="11" s="1"/>
  <c r="P11" i="11"/>
  <c r="S11" i="11"/>
  <c r="B7" i="11"/>
  <c r="B6" i="11"/>
  <c r="D6" i="11" s="1"/>
  <c r="O6" i="11" s="1"/>
  <c r="D5" i="11"/>
  <c r="O5" i="11" s="1"/>
  <c r="M103" i="11"/>
  <c r="N103" i="11" s="1"/>
  <c r="M105" i="11"/>
  <c r="N105" i="11" s="1"/>
  <c r="M106" i="11"/>
  <c r="N106" i="11" s="1"/>
  <c r="M104" i="11"/>
  <c r="N104" i="11" s="1"/>
  <c r="M101" i="11"/>
  <c r="N101" i="11" s="1"/>
  <c r="M99" i="11"/>
  <c r="N99" i="11" s="1"/>
  <c r="AC99" i="11" s="1"/>
  <c r="M89" i="11"/>
  <c r="N89" i="11" s="1"/>
  <c r="AC89" i="11" s="1"/>
  <c r="M96" i="11"/>
  <c r="N96" i="11" s="1"/>
  <c r="AC96" i="11" s="1"/>
  <c r="M100" i="11"/>
  <c r="N100" i="11" s="1"/>
  <c r="M92" i="11"/>
  <c r="N92" i="11" s="1"/>
  <c r="AC92" i="11" s="1"/>
  <c r="M91" i="11"/>
  <c r="N91" i="11" s="1"/>
  <c r="AC91" i="11" s="1"/>
  <c r="M97" i="11"/>
  <c r="N97" i="11" s="1"/>
  <c r="M95" i="11"/>
  <c r="N95" i="11" s="1"/>
  <c r="M90" i="11"/>
  <c r="N90" i="11" s="1"/>
  <c r="M88" i="11"/>
  <c r="N88" i="11" s="1"/>
  <c r="M98" i="11"/>
  <c r="N98" i="11" s="1"/>
  <c r="M93" i="11"/>
  <c r="N93" i="11" s="1"/>
  <c r="M87" i="11"/>
  <c r="N87" i="11" s="1"/>
  <c r="AC87" i="11" s="1"/>
  <c r="M82" i="11"/>
  <c r="N82" i="11" s="1"/>
  <c r="AC82" i="11" s="1"/>
  <c r="M77" i="11"/>
  <c r="N77" i="11" s="1"/>
  <c r="AC77" i="11" s="1"/>
  <c r="M75" i="11"/>
  <c r="N75" i="11" s="1"/>
  <c r="M79" i="11"/>
  <c r="N79" i="11" s="1"/>
  <c r="M76" i="11"/>
  <c r="N76" i="11" s="1"/>
  <c r="M16" i="11"/>
  <c r="N16" i="11" s="1"/>
  <c r="AC16" i="11" s="1"/>
  <c r="M83" i="11"/>
  <c r="N83" i="11" s="1"/>
  <c r="M5" i="11"/>
  <c r="N5" i="11" s="1"/>
  <c r="M84" i="11"/>
  <c r="N84" i="11" s="1"/>
  <c r="M80" i="11"/>
  <c r="N80" i="11" s="1"/>
  <c r="M65" i="11"/>
  <c r="N65" i="11" s="1"/>
  <c r="M81" i="11"/>
  <c r="N81" i="11" s="1"/>
  <c r="M63" i="11"/>
  <c r="N63" i="11" s="1"/>
  <c r="M4" i="11"/>
  <c r="N4" i="11" s="1"/>
  <c r="M85" i="11"/>
  <c r="N85" i="11" s="1"/>
  <c r="M66" i="11"/>
  <c r="N66" i="11" s="1"/>
  <c r="M64" i="11"/>
  <c r="N64" i="11" s="1"/>
  <c r="M3" i="11"/>
  <c r="N3" i="11" s="1"/>
  <c r="AJ3" i="11" s="1"/>
  <c r="V3" i="11"/>
  <c r="AL3" i="11"/>
  <c r="M7" i="11"/>
  <c r="N7" i="11" s="1"/>
  <c r="M8" i="11"/>
  <c r="N8" i="11" s="1"/>
  <c r="M9" i="11"/>
  <c r="N9" i="11" s="1"/>
  <c r="M10" i="11"/>
  <c r="N10" i="11" s="1"/>
  <c r="M11" i="11"/>
  <c r="N11" i="11" s="1"/>
  <c r="M12" i="11"/>
  <c r="N12" i="11" s="1"/>
  <c r="M13" i="11"/>
  <c r="N13" i="11" s="1"/>
  <c r="M15" i="11"/>
  <c r="N15" i="11" s="1"/>
  <c r="M61" i="11"/>
  <c r="N61" i="11" s="1"/>
  <c r="M60" i="11"/>
  <c r="N60" i="11" s="1"/>
  <c r="M59" i="11"/>
  <c r="N59" i="11" s="1"/>
  <c r="M58" i="11"/>
  <c r="N58" i="11" s="1"/>
  <c r="M57" i="11"/>
  <c r="N57" i="11" s="1"/>
  <c r="M56" i="11"/>
  <c r="N56" i="11" s="1"/>
  <c r="M55" i="11"/>
  <c r="N55" i="11" s="1"/>
  <c r="M53" i="11"/>
  <c r="N53" i="11" s="1"/>
  <c r="M52" i="11"/>
  <c r="N52" i="11" s="1"/>
  <c r="M51" i="11"/>
  <c r="N51" i="11" s="1"/>
  <c r="M50" i="11"/>
  <c r="N50" i="11" s="1"/>
  <c r="M49" i="11"/>
  <c r="N49" i="11" s="1"/>
  <c r="M48" i="11"/>
  <c r="N48" i="11" s="1"/>
  <c r="M47" i="11"/>
  <c r="N47" i="11" s="1"/>
  <c r="M45" i="11"/>
  <c r="N45" i="11" s="1"/>
  <c r="M44" i="11"/>
  <c r="N44" i="11" s="1"/>
  <c r="M43" i="11"/>
  <c r="N43" i="11" s="1"/>
  <c r="M42" i="11"/>
  <c r="N42" i="11" s="1"/>
  <c r="M41" i="11"/>
  <c r="N41" i="11" s="1"/>
  <c r="M40" i="11"/>
  <c r="N40" i="11" s="1"/>
  <c r="M39" i="11"/>
  <c r="N39" i="11" s="1"/>
  <c r="M37" i="11"/>
  <c r="N37" i="11" s="1"/>
  <c r="M36" i="11"/>
  <c r="N36" i="11" s="1"/>
  <c r="M35" i="11"/>
  <c r="N35" i="11" s="1"/>
  <c r="M34" i="11"/>
  <c r="N34" i="11" s="1"/>
  <c r="M33" i="11"/>
  <c r="N33" i="11" s="1"/>
  <c r="M32" i="11"/>
  <c r="N32" i="11" s="1"/>
  <c r="M31" i="11"/>
  <c r="N31" i="11" s="1"/>
  <c r="M29" i="11"/>
  <c r="N29" i="11" s="1"/>
  <c r="M28" i="11"/>
  <c r="N28" i="11" s="1"/>
  <c r="M27" i="11"/>
  <c r="N27" i="11" s="1"/>
  <c r="M26" i="11"/>
  <c r="N26" i="11" s="1"/>
  <c r="M25" i="11"/>
  <c r="N25" i="11" s="1"/>
  <c r="M24" i="11"/>
  <c r="N24" i="11" s="1"/>
  <c r="M21" i="11"/>
  <c r="N21" i="11" s="1"/>
  <c r="M20" i="11"/>
  <c r="N20" i="11" s="1"/>
  <c r="M19" i="11"/>
  <c r="N19" i="11" s="1"/>
  <c r="M18" i="11"/>
  <c r="N18" i="11" s="1"/>
  <c r="M17" i="11"/>
  <c r="N17" i="11" s="1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7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4" i="5"/>
  <c r="C5" i="5"/>
  <c r="C6" i="5"/>
  <c r="C7" i="5"/>
  <c r="C8" i="5"/>
  <c r="D104" i="5" s="1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4" i="5"/>
  <c r="D105" i="5"/>
  <c r="D101" i="5"/>
  <c r="D97" i="5"/>
  <c r="D93" i="5"/>
  <c r="D89" i="5"/>
  <c r="D85" i="5"/>
  <c r="D81" i="5"/>
  <c r="D77" i="5"/>
  <c r="D73" i="5"/>
  <c r="D69" i="5"/>
  <c r="D65" i="5"/>
  <c r="D61" i="5"/>
  <c r="D57" i="5"/>
  <c r="D53" i="5"/>
  <c r="D49" i="5"/>
  <c r="D45" i="5"/>
  <c r="D41" i="5"/>
  <c r="D37" i="5"/>
  <c r="D33" i="5"/>
  <c r="D29" i="5"/>
  <c r="D25" i="5"/>
  <c r="D21" i="5"/>
  <c r="D17" i="5"/>
  <c r="D13" i="5"/>
  <c r="D9" i="5"/>
  <c r="D5" i="5"/>
  <c r="P185" i="12" l="1"/>
  <c r="J205" i="12"/>
  <c r="AD185" i="12"/>
  <c r="AD218" i="12"/>
  <c r="AD217" i="12"/>
  <c r="P226" i="12"/>
  <c r="N157" i="12"/>
  <c r="O157" i="12" s="1"/>
  <c r="AD157" i="12" s="1"/>
  <c r="AD154" i="12"/>
  <c r="P225" i="12"/>
  <c r="AD225" i="12"/>
  <c r="AD241" i="12"/>
  <c r="AD186" i="12"/>
  <c r="J157" i="12"/>
  <c r="M157" i="12"/>
  <c r="I131" i="12"/>
  <c r="AC131" i="12" s="1"/>
  <c r="N130" i="12"/>
  <c r="O130" i="12" s="1"/>
  <c r="J130" i="12"/>
  <c r="M130" i="12"/>
  <c r="M194" i="12"/>
  <c r="J194" i="12"/>
  <c r="N194" i="12"/>
  <c r="O194" i="12" s="1"/>
  <c r="J147" i="12"/>
  <c r="M147" i="12"/>
  <c r="N147" i="12"/>
  <c r="O147" i="12" s="1"/>
  <c r="M290" i="12"/>
  <c r="N290" i="12"/>
  <c r="O290" i="12" s="1"/>
  <c r="J290" i="12"/>
  <c r="I195" i="12"/>
  <c r="AC195" i="12" s="1"/>
  <c r="I149" i="12"/>
  <c r="AC149" i="12" s="1"/>
  <c r="I148" i="12"/>
  <c r="AC148" i="12" s="1"/>
  <c r="I291" i="12"/>
  <c r="AC291" i="12" s="1"/>
  <c r="I293" i="12"/>
  <c r="AC293" i="12" s="1"/>
  <c r="I259" i="12"/>
  <c r="AC259" i="12" s="1"/>
  <c r="I261" i="12"/>
  <c r="AC261" i="12" s="1"/>
  <c r="J203" i="12"/>
  <c r="N203" i="12"/>
  <c r="O203" i="12" s="1"/>
  <c r="M203" i="12"/>
  <c r="N258" i="12"/>
  <c r="O258" i="12" s="1"/>
  <c r="M258" i="12"/>
  <c r="J258" i="12"/>
  <c r="J155" i="12"/>
  <c r="N155" i="12"/>
  <c r="O155" i="12" s="1"/>
  <c r="M155" i="12"/>
  <c r="J210" i="12"/>
  <c r="N210" i="12"/>
  <c r="O210" i="12" s="1"/>
  <c r="M210" i="12"/>
  <c r="I115" i="12"/>
  <c r="AC115" i="12" s="1"/>
  <c r="P274" i="12"/>
  <c r="P170" i="12"/>
  <c r="J177" i="12"/>
  <c r="N177" i="12"/>
  <c r="O177" i="12" s="1"/>
  <c r="M177" i="12"/>
  <c r="I163" i="12"/>
  <c r="AC163" i="12" s="1"/>
  <c r="M136" i="12"/>
  <c r="N136" i="12"/>
  <c r="O136" i="12" s="1"/>
  <c r="J136" i="12"/>
  <c r="AD274" i="12"/>
  <c r="M243" i="12"/>
  <c r="N243" i="12"/>
  <c r="O243" i="12" s="1"/>
  <c r="J243" i="12"/>
  <c r="I277" i="12"/>
  <c r="AC277" i="12" s="1"/>
  <c r="M229" i="12"/>
  <c r="N229" i="12"/>
  <c r="O229" i="12" s="1"/>
  <c r="J229" i="12"/>
  <c r="I282" i="12"/>
  <c r="AC282" i="12" s="1"/>
  <c r="J144" i="12"/>
  <c r="N144" i="12"/>
  <c r="O144" i="12" s="1"/>
  <c r="M144" i="12"/>
  <c r="J221" i="12"/>
  <c r="N221" i="12"/>
  <c r="O221" i="12" s="1"/>
  <c r="M221" i="12"/>
  <c r="P112" i="12"/>
  <c r="P297" i="12"/>
  <c r="P128" i="12"/>
  <c r="P113" i="12"/>
  <c r="M298" i="12"/>
  <c r="N298" i="12"/>
  <c r="O298" i="12" s="1"/>
  <c r="J298" i="12"/>
  <c r="I211" i="12"/>
  <c r="AC211" i="12" s="1"/>
  <c r="M114" i="12"/>
  <c r="N114" i="12"/>
  <c r="O114" i="12" s="1"/>
  <c r="J114" i="12"/>
  <c r="P265" i="12"/>
  <c r="P227" i="12"/>
  <c r="P205" i="12"/>
  <c r="P219" i="12"/>
  <c r="M189" i="12"/>
  <c r="N189" i="12"/>
  <c r="O189" i="12" s="1"/>
  <c r="J189" i="12"/>
  <c r="I151" i="12"/>
  <c r="AC151" i="12" s="1"/>
  <c r="P121" i="12"/>
  <c r="AD265" i="12"/>
  <c r="J266" i="12"/>
  <c r="N266" i="12"/>
  <c r="O266" i="12" s="1"/>
  <c r="M266" i="12"/>
  <c r="N275" i="12"/>
  <c r="O275" i="12" s="1"/>
  <c r="J275" i="12"/>
  <c r="M275" i="12"/>
  <c r="J281" i="12"/>
  <c r="N281" i="12"/>
  <c r="O281" i="12" s="1"/>
  <c r="M281" i="12"/>
  <c r="AD170" i="12"/>
  <c r="I174" i="12"/>
  <c r="AC174" i="12" s="1"/>
  <c r="M135" i="12"/>
  <c r="J135" i="12"/>
  <c r="N135" i="12"/>
  <c r="O135" i="12" s="1"/>
  <c r="J233" i="12"/>
  <c r="N233" i="12"/>
  <c r="O233" i="12" s="1"/>
  <c r="M233" i="12"/>
  <c r="M188" i="12"/>
  <c r="N188" i="12"/>
  <c r="O188" i="12" s="1"/>
  <c r="J188" i="12"/>
  <c r="I178" i="12"/>
  <c r="AC178" i="12" s="1"/>
  <c r="J143" i="12"/>
  <c r="N143" i="12"/>
  <c r="O143" i="12" s="1"/>
  <c r="M143" i="12"/>
  <c r="M137" i="12"/>
  <c r="J137" i="12"/>
  <c r="N137" i="12"/>
  <c r="O137" i="12" s="1"/>
  <c r="I267" i="12"/>
  <c r="AC267" i="12" s="1"/>
  <c r="J250" i="12"/>
  <c r="N250" i="12"/>
  <c r="O250" i="12" s="1"/>
  <c r="M250" i="12"/>
  <c r="AD121" i="12"/>
  <c r="I172" i="12"/>
  <c r="AC172" i="12" s="1"/>
  <c r="I173" i="12"/>
  <c r="AC173" i="12" s="1"/>
  <c r="P158" i="12"/>
  <c r="M166" i="12"/>
  <c r="N166" i="12"/>
  <c r="O166" i="12" s="1"/>
  <c r="J166" i="12"/>
  <c r="M122" i="12"/>
  <c r="J122" i="12"/>
  <c r="N122" i="12"/>
  <c r="O122" i="12" s="1"/>
  <c r="I234" i="12"/>
  <c r="AC234" i="12" s="1"/>
  <c r="AD128" i="12"/>
  <c r="P120" i="12"/>
  <c r="M156" i="12"/>
  <c r="J156" i="12"/>
  <c r="N156" i="12"/>
  <c r="O156" i="12" s="1"/>
  <c r="I204" i="12"/>
  <c r="AC204" i="12" s="1"/>
  <c r="P242" i="12"/>
  <c r="J162" i="12"/>
  <c r="N162" i="12"/>
  <c r="O162" i="12" s="1"/>
  <c r="M162" i="12"/>
  <c r="I138" i="12"/>
  <c r="AC138" i="12" s="1"/>
  <c r="I245" i="12"/>
  <c r="AC245" i="12" s="1"/>
  <c r="AD219" i="12"/>
  <c r="I251" i="12"/>
  <c r="AC251" i="12" s="1"/>
  <c r="I152" i="12"/>
  <c r="AC152" i="12" s="1"/>
  <c r="M171" i="12"/>
  <c r="N171" i="12"/>
  <c r="O171" i="12" s="1"/>
  <c r="J171" i="12"/>
  <c r="P127" i="12"/>
  <c r="P187" i="12"/>
  <c r="I123" i="12"/>
  <c r="AC123" i="12" s="1"/>
  <c r="I299" i="12"/>
  <c r="AC299" i="12" s="1"/>
  <c r="P4" i="12"/>
  <c r="AD4" i="12"/>
  <c r="I51" i="12"/>
  <c r="AC51" i="12" s="1"/>
  <c r="N64" i="12"/>
  <c r="O64" i="12" s="1"/>
  <c r="J64" i="12"/>
  <c r="M64" i="12"/>
  <c r="P96" i="12"/>
  <c r="P31" i="12"/>
  <c r="P73" i="12"/>
  <c r="N10" i="12"/>
  <c r="O10" i="12" s="1"/>
  <c r="J10" i="12"/>
  <c r="M10" i="12"/>
  <c r="N16" i="12"/>
  <c r="O16" i="12" s="1"/>
  <c r="J16" i="12"/>
  <c r="M16" i="12"/>
  <c r="P56" i="12"/>
  <c r="P89" i="12"/>
  <c r="N30" i="12"/>
  <c r="O30" i="12" s="1"/>
  <c r="J30" i="12"/>
  <c r="M30" i="12"/>
  <c r="M26" i="12"/>
  <c r="N26" i="12"/>
  <c r="O26" i="12" s="1"/>
  <c r="J26" i="12"/>
  <c r="N32" i="12"/>
  <c r="O32" i="12" s="1"/>
  <c r="J32" i="12"/>
  <c r="M32" i="12"/>
  <c r="M81" i="12"/>
  <c r="J81" i="12"/>
  <c r="N81" i="12"/>
  <c r="O81" i="12" s="1"/>
  <c r="I107" i="12"/>
  <c r="AC107" i="12" s="1"/>
  <c r="P104" i="12"/>
  <c r="P8" i="12"/>
  <c r="I43" i="12"/>
  <c r="AC43" i="12" s="1"/>
  <c r="N90" i="12"/>
  <c r="O90" i="12" s="1"/>
  <c r="J90" i="12"/>
  <c r="M90" i="12"/>
  <c r="P97" i="12"/>
  <c r="P40" i="12"/>
  <c r="N47" i="12"/>
  <c r="O47" i="12" s="1"/>
  <c r="J47" i="12"/>
  <c r="M47" i="12"/>
  <c r="I59" i="12"/>
  <c r="AC59" i="12" s="1"/>
  <c r="I66" i="12"/>
  <c r="AC66" i="12" s="1"/>
  <c r="P25" i="12"/>
  <c r="I18" i="12"/>
  <c r="AC18" i="12" s="1"/>
  <c r="AD8" i="12"/>
  <c r="P23" i="12"/>
  <c r="I38" i="12"/>
  <c r="AC38" i="12" s="1"/>
  <c r="AD96" i="12"/>
  <c r="AD73" i="12"/>
  <c r="P14" i="12"/>
  <c r="I34" i="12"/>
  <c r="AC34" i="12" s="1"/>
  <c r="N74" i="12"/>
  <c r="O74" i="12" s="1"/>
  <c r="J74" i="12"/>
  <c r="M74" i="12"/>
  <c r="I82" i="12"/>
  <c r="AC82" i="12" s="1"/>
  <c r="M106" i="12"/>
  <c r="J106" i="12"/>
  <c r="N106" i="12"/>
  <c r="O106" i="12" s="1"/>
  <c r="M42" i="12"/>
  <c r="N42" i="12"/>
  <c r="O42" i="12" s="1"/>
  <c r="J42" i="12"/>
  <c r="P22" i="12"/>
  <c r="P39" i="12"/>
  <c r="P72" i="12"/>
  <c r="I91" i="12"/>
  <c r="AC91" i="12" s="1"/>
  <c r="I71" i="12"/>
  <c r="AC71" i="12" s="1"/>
  <c r="I55" i="12"/>
  <c r="AC55" i="12" s="1"/>
  <c r="AD22" i="12"/>
  <c r="M58" i="12"/>
  <c r="N58" i="12"/>
  <c r="O58" i="12" s="1"/>
  <c r="J58" i="12"/>
  <c r="P105" i="12"/>
  <c r="P41" i="12"/>
  <c r="AD31" i="12"/>
  <c r="P49" i="12"/>
  <c r="I75" i="12"/>
  <c r="AC75" i="12" s="1"/>
  <c r="M98" i="12"/>
  <c r="J98" i="12"/>
  <c r="N98" i="12"/>
  <c r="O98" i="12" s="1"/>
  <c r="P24" i="12"/>
  <c r="P9" i="12"/>
  <c r="N50" i="12"/>
  <c r="O50" i="12" s="1"/>
  <c r="J50" i="12"/>
  <c r="M50" i="12"/>
  <c r="N65" i="12"/>
  <c r="O65" i="12" s="1"/>
  <c r="J65" i="12"/>
  <c r="M65" i="12"/>
  <c r="P88" i="12"/>
  <c r="P48" i="12"/>
  <c r="I11" i="12"/>
  <c r="AC11" i="12" s="1"/>
  <c r="N17" i="12"/>
  <c r="O17" i="12" s="1"/>
  <c r="J17" i="12"/>
  <c r="M17" i="12"/>
  <c r="AD48" i="12"/>
  <c r="I27" i="12"/>
  <c r="AC27" i="12" s="1"/>
  <c r="N33" i="12"/>
  <c r="O33" i="12" s="1"/>
  <c r="J33" i="12"/>
  <c r="M33" i="12"/>
  <c r="M80" i="12"/>
  <c r="N80" i="12"/>
  <c r="O80" i="12" s="1"/>
  <c r="J80" i="12"/>
  <c r="I99" i="12"/>
  <c r="AC99" i="12" s="1"/>
  <c r="P57" i="12"/>
  <c r="AC69" i="11"/>
  <c r="AC74" i="11"/>
  <c r="AC70" i="11"/>
  <c r="AJ67" i="11"/>
  <c r="AC67" i="11"/>
  <c r="D69" i="11"/>
  <c r="O69" i="11" s="1"/>
  <c r="B70" i="11"/>
  <c r="D70" i="11" s="1"/>
  <c r="O70" i="11" s="1"/>
  <c r="B71" i="11"/>
  <c r="AC73" i="11"/>
  <c r="V67" i="11"/>
  <c r="AL67" i="11"/>
  <c r="AC71" i="11"/>
  <c r="AJ68" i="11"/>
  <c r="AC68" i="11"/>
  <c r="AC72" i="11"/>
  <c r="V68" i="11"/>
  <c r="AL68" i="11"/>
  <c r="AC62" i="11"/>
  <c r="V11" i="11"/>
  <c r="P12" i="11"/>
  <c r="AJ14" i="11"/>
  <c r="AC23" i="11"/>
  <c r="V4" i="11"/>
  <c r="AJ4" i="11"/>
  <c r="AL14" i="11"/>
  <c r="V14" i="11"/>
  <c r="AI12" i="11"/>
  <c r="AI19" i="11"/>
  <c r="AK19" i="11"/>
  <c r="S19" i="11"/>
  <c r="T19" i="11"/>
  <c r="U19" i="11" s="1"/>
  <c r="AJ19" i="11" s="1"/>
  <c r="P19" i="11"/>
  <c r="C35" i="11"/>
  <c r="D27" i="11"/>
  <c r="O27" i="11" s="1"/>
  <c r="AK5" i="11"/>
  <c r="P5" i="11"/>
  <c r="AI5" i="11"/>
  <c r="T5" i="11"/>
  <c r="U5" i="11" s="1"/>
  <c r="S5" i="11"/>
  <c r="S13" i="11"/>
  <c r="T13" i="11"/>
  <c r="U13" i="11" s="1"/>
  <c r="AJ13" i="11" s="1"/>
  <c r="AK13" i="11"/>
  <c r="P13" i="11"/>
  <c r="AI13" i="11"/>
  <c r="B8" i="11"/>
  <c r="D7" i="11"/>
  <c r="O7" i="11" s="1"/>
  <c r="AK6" i="11"/>
  <c r="AI6" i="11"/>
  <c r="T6" i="11"/>
  <c r="U6" i="11" s="1"/>
  <c r="S6" i="11"/>
  <c r="P6" i="11"/>
  <c r="S12" i="11"/>
  <c r="T12" i="11"/>
  <c r="U12" i="11" s="1"/>
  <c r="AJ12" i="11" s="1"/>
  <c r="B16" i="11"/>
  <c r="D15" i="11"/>
  <c r="O15" i="11" s="1"/>
  <c r="AC75" i="11"/>
  <c r="AC101" i="11"/>
  <c r="AC103" i="11"/>
  <c r="AC100" i="11"/>
  <c r="AC105" i="11"/>
  <c r="AC104" i="11"/>
  <c r="AC106" i="11"/>
  <c r="AC88" i="11"/>
  <c r="AC95" i="11"/>
  <c r="AC93" i="11"/>
  <c r="AC98" i="11"/>
  <c r="AC4" i="11"/>
  <c r="AC90" i="11"/>
  <c r="AC97" i="11"/>
  <c r="AC5" i="11"/>
  <c r="AC3" i="11"/>
  <c r="AC76" i="11"/>
  <c r="AC79" i="11"/>
  <c r="AC66" i="11"/>
  <c r="AC85" i="11"/>
  <c r="AC84" i="11"/>
  <c r="AC64" i="11"/>
  <c r="AC83" i="11"/>
  <c r="AC81" i="11"/>
  <c r="AC63" i="11"/>
  <c r="AC65" i="11"/>
  <c r="AC80" i="11"/>
  <c r="AC19" i="11"/>
  <c r="AC28" i="11"/>
  <c r="AC42" i="11"/>
  <c r="AC56" i="11"/>
  <c r="AC25" i="11"/>
  <c r="AC34" i="11"/>
  <c r="AC48" i="11"/>
  <c r="AC57" i="11"/>
  <c r="AC11" i="11"/>
  <c r="AJ11" i="11"/>
  <c r="AC7" i="11"/>
  <c r="AC17" i="11"/>
  <c r="AC21" i="11"/>
  <c r="AC26" i="11"/>
  <c r="AC31" i="11"/>
  <c r="AC35" i="11"/>
  <c r="AC40" i="11"/>
  <c r="AC44" i="11"/>
  <c r="AC49" i="11"/>
  <c r="AC53" i="11"/>
  <c r="AC58" i="11"/>
  <c r="AC24" i="11"/>
  <c r="AC33" i="11"/>
  <c r="AC37" i="11"/>
  <c r="AC47" i="11"/>
  <c r="AC51" i="11"/>
  <c r="AC60" i="11"/>
  <c r="AC20" i="11"/>
  <c r="AC29" i="11"/>
  <c r="AC39" i="11"/>
  <c r="AC43" i="11"/>
  <c r="AC52" i="11"/>
  <c r="AC61" i="11"/>
  <c r="AC13" i="11"/>
  <c r="AC9" i="11"/>
  <c r="AC18" i="11"/>
  <c r="AC27" i="11"/>
  <c r="AC32" i="11"/>
  <c r="AC36" i="11"/>
  <c r="AC41" i="11"/>
  <c r="AC45" i="11"/>
  <c r="AC50" i="11"/>
  <c r="AC55" i="11"/>
  <c r="AC59" i="11"/>
  <c r="AC15" i="11"/>
  <c r="AC12" i="11"/>
  <c r="AC10" i="11"/>
  <c r="AC8" i="11"/>
  <c r="D6" i="5"/>
  <c r="D10" i="5"/>
  <c r="D14" i="5"/>
  <c r="D18" i="5"/>
  <c r="D22" i="5"/>
  <c r="D26" i="5"/>
  <c r="D30" i="5"/>
  <c r="D34" i="5"/>
  <c r="D38" i="5"/>
  <c r="D42" i="5"/>
  <c r="D46" i="5"/>
  <c r="D50" i="5"/>
  <c r="D54" i="5"/>
  <c r="D58" i="5"/>
  <c r="D62" i="5"/>
  <c r="D66" i="5"/>
  <c r="D70" i="5"/>
  <c r="D74" i="5"/>
  <c r="D78" i="5"/>
  <c r="D82" i="5"/>
  <c r="D86" i="5"/>
  <c r="D90" i="5"/>
  <c r="D94" i="5"/>
  <c r="D98" i="5"/>
  <c r="D102" i="5"/>
  <c r="D106" i="5"/>
  <c r="D7" i="5"/>
  <c r="D11" i="5"/>
  <c r="D15" i="5"/>
  <c r="D19" i="5"/>
  <c r="D23" i="5"/>
  <c r="D27" i="5"/>
  <c r="D31" i="5"/>
  <c r="D35" i="5"/>
  <c r="D39" i="5"/>
  <c r="D43" i="5"/>
  <c r="D47" i="5"/>
  <c r="D51" i="5"/>
  <c r="D55" i="5"/>
  <c r="D59" i="5"/>
  <c r="D63" i="5"/>
  <c r="D67" i="5"/>
  <c r="D71" i="5"/>
  <c r="D75" i="5"/>
  <c r="D79" i="5"/>
  <c r="D83" i="5"/>
  <c r="D87" i="5"/>
  <c r="D91" i="5"/>
  <c r="D95" i="5"/>
  <c r="D99" i="5"/>
  <c r="D103" i="5"/>
  <c r="D107" i="5"/>
  <c r="D4" i="5"/>
  <c r="D8" i="5"/>
  <c r="D12" i="5"/>
  <c r="D16" i="5"/>
  <c r="D20" i="5"/>
  <c r="D24" i="5"/>
  <c r="D28" i="5"/>
  <c r="D32" i="5"/>
  <c r="D36" i="5"/>
  <c r="D40" i="5"/>
  <c r="D44" i="5"/>
  <c r="D48" i="5"/>
  <c r="D52" i="5"/>
  <c r="D56" i="5"/>
  <c r="D60" i="5"/>
  <c r="D64" i="5"/>
  <c r="D68" i="5"/>
  <c r="D72" i="5"/>
  <c r="D76" i="5"/>
  <c r="D80" i="5"/>
  <c r="D84" i="5"/>
  <c r="D88" i="5"/>
  <c r="D92" i="5"/>
  <c r="D96" i="5"/>
  <c r="D100" i="5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3" i="9"/>
  <c r="P157" i="12" l="1"/>
  <c r="N261" i="12"/>
  <c r="O261" i="12" s="1"/>
  <c r="P261" i="12" s="1"/>
  <c r="P130" i="12"/>
  <c r="AD130" i="12"/>
  <c r="J131" i="12"/>
  <c r="M131" i="12"/>
  <c r="N131" i="12"/>
  <c r="O131" i="12" s="1"/>
  <c r="I133" i="12"/>
  <c r="AC133" i="12" s="1"/>
  <c r="I132" i="12"/>
  <c r="AC132" i="12" s="1"/>
  <c r="N291" i="12"/>
  <c r="O291" i="12" s="1"/>
  <c r="M291" i="12"/>
  <c r="J291" i="12"/>
  <c r="AD194" i="12"/>
  <c r="P194" i="12"/>
  <c r="J261" i="12"/>
  <c r="M261" i="12"/>
  <c r="P258" i="12"/>
  <c r="AD258" i="12"/>
  <c r="M259" i="12"/>
  <c r="N259" i="12"/>
  <c r="O259" i="12" s="1"/>
  <c r="J259" i="12"/>
  <c r="J149" i="12"/>
  <c r="N149" i="12"/>
  <c r="O149" i="12" s="1"/>
  <c r="M149" i="12"/>
  <c r="P147" i="12"/>
  <c r="AD147" i="12"/>
  <c r="I197" i="12"/>
  <c r="AC197" i="12" s="1"/>
  <c r="I196" i="12"/>
  <c r="AC196" i="12" s="1"/>
  <c r="P203" i="12"/>
  <c r="AD203" i="12"/>
  <c r="J148" i="12"/>
  <c r="N148" i="12"/>
  <c r="O148" i="12" s="1"/>
  <c r="M148" i="12"/>
  <c r="AD155" i="12"/>
  <c r="P155" i="12"/>
  <c r="N293" i="12"/>
  <c r="O293" i="12" s="1"/>
  <c r="J293" i="12"/>
  <c r="M293" i="12"/>
  <c r="N195" i="12"/>
  <c r="O195" i="12" s="1"/>
  <c r="M195" i="12"/>
  <c r="J195" i="12"/>
  <c r="AD290" i="12"/>
  <c r="P290" i="12"/>
  <c r="I301" i="12"/>
  <c r="AC301" i="12" s="1"/>
  <c r="M245" i="12"/>
  <c r="N245" i="12"/>
  <c r="O245" i="12" s="1"/>
  <c r="J245" i="12"/>
  <c r="J204" i="12"/>
  <c r="M204" i="12"/>
  <c r="N204" i="12"/>
  <c r="O204" i="12" s="1"/>
  <c r="P122" i="12"/>
  <c r="AD122" i="12"/>
  <c r="M172" i="12"/>
  <c r="J172" i="12"/>
  <c r="N172" i="12"/>
  <c r="O172" i="12" s="1"/>
  <c r="P135" i="12"/>
  <c r="AD135" i="12"/>
  <c r="P275" i="12"/>
  <c r="AD275" i="12"/>
  <c r="J151" i="12"/>
  <c r="M151" i="12"/>
  <c r="N151" i="12"/>
  <c r="O151" i="12" s="1"/>
  <c r="P189" i="12"/>
  <c r="AD189" i="12"/>
  <c r="P144" i="12"/>
  <c r="AD144" i="12"/>
  <c r="M277" i="12"/>
  <c r="J277" i="12"/>
  <c r="N277" i="12"/>
  <c r="O277" i="12" s="1"/>
  <c r="I165" i="12"/>
  <c r="AC165" i="12" s="1"/>
  <c r="I164" i="12"/>
  <c r="AC164" i="12" s="1"/>
  <c r="M115" i="12"/>
  <c r="N115" i="12"/>
  <c r="O115" i="12" s="1"/>
  <c r="J115" i="12"/>
  <c r="M299" i="12"/>
  <c r="N299" i="12"/>
  <c r="O299" i="12" s="1"/>
  <c r="J299" i="12"/>
  <c r="P171" i="12"/>
  <c r="AD171" i="12"/>
  <c r="J251" i="12"/>
  <c r="N251" i="12"/>
  <c r="O251" i="12" s="1"/>
  <c r="M251" i="12"/>
  <c r="P162" i="12"/>
  <c r="AD162" i="12"/>
  <c r="I220" i="12"/>
  <c r="AC220" i="12" s="1"/>
  <c r="P156" i="12"/>
  <c r="AD156" i="12"/>
  <c r="P166" i="12"/>
  <c r="AD166" i="12"/>
  <c r="I269" i="12"/>
  <c r="AC269" i="12" s="1"/>
  <c r="N178" i="12"/>
  <c r="O178" i="12" s="1"/>
  <c r="J178" i="12"/>
  <c r="M178" i="12"/>
  <c r="P233" i="12"/>
  <c r="AD233" i="12"/>
  <c r="P281" i="12"/>
  <c r="AD281" i="12"/>
  <c r="P221" i="12"/>
  <c r="AD221" i="12"/>
  <c r="I124" i="12"/>
  <c r="AC124" i="12" s="1"/>
  <c r="I125" i="12"/>
  <c r="AC125" i="12" s="1"/>
  <c r="I160" i="12"/>
  <c r="AC160" i="12" s="1"/>
  <c r="I253" i="12"/>
  <c r="AC253" i="12" s="1"/>
  <c r="I139" i="12"/>
  <c r="AC139" i="12" s="1"/>
  <c r="J234" i="12"/>
  <c r="N234" i="12"/>
  <c r="O234" i="12" s="1"/>
  <c r="M234" i="12"/>
  <c r="J267" i="12"/>
  <c r="N267" i="12"/>
  <c r="O267" i="12" s="1"/>
  <c r="M267" i="12"/>
  <c r="P137" i="12"/>
  <c r="AD137" i="12"/>
  <c r="I179" i="12"/>
  <c r="AC179" i="12" s="1"/>
  <c r="I182" i="12"/>
  <c r="AC182" i="12" s="1"/>
  <c r="I212" i="12"/>
  <c r="AC212" i="12" s="1"/>
  <c r="I213" i="12"/>
  <c r="AC213" i="12" s="1"/>
  <c r="I283" i="12"/>
  <c r="AC283" i="12" s="1"/>
  <c r="P136" i="12"/>
  <c r="AD136" i="12"/>
  <c r="P210" i="12"/>
  <c r="AD210" i="12"/>
  <c r="M123" i="12"/>
  <c r="J123" i="12"/>
  <c r="N123" i="12"/>
  <c r="O123" i="12" s="1"/>
  <c r="M152" i="12"/>
  <c r="N152" i="12"/>
  <c r="O152" i="12" s="1"/>
  <c r="J152" i="12"/>
  <c r="M138" i="12"/>
  <c r="J138" i="12"/>
  <c r="N138" i="12"/>
  <c r="O138" i="12" s="1"/>
  <c r="I235" i="12"/>
  <c r="AC235" i="12" s="1"/>
  <c r="M173" i="12"/>
  <c r="N173" i="12"/>
  <c r="O173" i="12" s="1"/>
  <c r="J173" i="12"/>
  <c r="P250" i="12"/>
  <c r="AD250" i="12"/>
  <c r="P143" i="12"/>
  <c r="AD143" i="12"/>
  <c r="P188" i="12"/>
  <c r="AD188" i="12"/>
  <c r="M174" i="12"/>
  <c r="J174" i="12"/>
  <c r="N174" i="12"/>
  <c r="O174" i="12" s="1"/>
  <c r="P266" i="12"/>
  <c r="AD266" i="12"/>
  <c r="I159" i="12"/>
  <c r="AC159" i="12" s="1"/>
  <c r="P114" i="12"/>
  <c r="AD114" i="12"/>
  <c r="J211" i="12"/>
  <c r="N211" i="12"/>
  <c r="O211" i="12" s="1"/>
  <c r="M211" i="12"/>
  <c r="P298" i="12"/>
  <c r="AD298" i="12"/>
  <c r="J282" i="12"/>
  <c r="N282" i="12"/>
  <c r="O282" i="12" s="1"/>
  <c r="M282" i="12"/>
  <c r="P229" i="12"/>
  <c r="AD229" i="12"/>
  <c r="P243" i="12"/>
  <c r="AD243" i="12"/>
  <c r="J163" i="12"/>
  <c r="N163" i="12"/>
  <c r="O163" i="12" s="1"/>
  <c r="M163" i="12"/>
  <c r="P177" i="12"/>
  <c r="AD177" i="12"/>
  <c r="I116" i="12"/>
  <c r="AC116" i="12" s="1"/>
  <c r="I117" i="12"/>
  <c r="AC117" i="12" s="1"/>
  <c r="J99" i="12"/>
  <c r="N99" i="12"/>
  <c r="O99" i="12" s="1"/>
  <c r="M99" i="12"/>
  <c r="I28" i="12"/>
  <c r="AC28" i="12" s="1"/>
  <c r="I29" i="12"/>
  <c r="AC29" i="12" s="1"/>
  <c r="I92" i="12"/>
  <c r="AC92" i="12" s="1"/>
  <c r="I93" i="12"/>
  <c r="AC93" i="12" s="1"/>
  <c r="P42" i="12"/>
  <c r="AD42" i="12"/>
  <c r="I19" i="12"/>
  <c r="AC19" i="12" s="1"/>
  <c r="N66" i="12"/>
  <c r="O66" i="12" s="1"/>
  <c r="J66" i="12"/>
  <c r="M66" i="12"/>
  <c r="M43" i="12"/>
  <c r="N43" i="12"/>
  <c r="O43" i="12" s="1"/>
  <c r="J43" i="12"/>
  <c r="I108" i="12"/>
  <c r="AC108" i="12" s="1"/>
  <c r="I109" i="12"/>
  <c r="AC109" i="12" s="1"/>
  <c r="P30" i="12"/>
  <c r="AD30" i="12"/>
  <c r="P10" i="12"/>
  <c r="AD10" i="12"/>
  <c r="P64" i="12"/>
  <c r="AD64" i="12"/>
  <c r="I101" i="12"/>
  <c r="AC101" i="12" s="1"/>
  <c r="I100" i="12"/>
  <c r="AC100" i="12" s="1"/>
  <c r="P33" i="12"/>
  <c r="AD33" i="12"/>
  <c r="M27" i="12"/>
  <c r="N27" i="12"/>
  <c r="O27" i="12" s="1"/>
  <c r="J27" i="12"/>
  <c r="P50" i="12"/>
  <c r="AD50" i="12"/>
  <c r="N75" i="12"/>
  <c r="O75" i="12" s="1"/>
  <c r="J75" i="12"/>
  <c r="M75" i="12"/>
  <c r="N55" i="12"/>
  <c r="O55" i="12" s="1"/>
  <c r="J55" i="12"/>
  <c r="M55" i="12"/>
  <c r="M91" i="12"/>
  <c r="N91" i="12"/>
  <c r="O91" i="12" s="1"/>
  <c r="J91" i="12"/>
  <c r="I83" i="12"/>
  <c r="AC83" i="12" s="1"/>
  <c r="N38" i="12"/>
  <c r="O38" i="12" s="1"/>
  <c r="J38" i="12"/>
  <c r="M38" i="12"/>
  <c r="I67" i="12"/>
  <c r="AC67" i="12" s="1"/>
  <c r="P47" i="12"/>
  <c r="AD47" i="12"/>
  <c r="P90" i="12"/>
  <c r="AD90" i="12"/>
  <c r="I45" i="12"/>
  <c r="AC45" i="12" s="1"/>
  <c r="I44" i="12"/>
  <c r="AC44" i="12" s="1"/>
  <c r="M107" i="12"/>
  <c r="N107" i="12"/>
  <c r="O107" i="12" s="1"/>
  <c r="J107" i="12"/>
  <c r="P26" i="12"/>
  <c r="AD26" i="12"/>
  <c r="P16" i="12"/>
  <c r="AD16" i="12"/>
  <c r="N11" i="12"/>
  <c r="O11" i="12" s="1"/>
  <c r="J11" i="12"/>
  <c r="M11" i="12"/>
  <c r="P65" i="12"/>
  <c r="AD65" i="12"/>
  <c r="P98" i="12"/>
  <c r="AD98" i="12"/>
  <c r="I77" i="12"/>
  <c r="AC77" i="12" s="1"/>
  <c r="I76" i="12"/>
  <c r="AC76" i="12" s="1"/>
  <c r="P58" i="12"/>
  <c r="AD58" i="12"/>
  <c r="I63" i="12"/>
  <c r="AC63" i="12" s="1"/>
  <c r="P106" i="12"/>
  <c r="AD106" i="12"/>
  <c r="M82" i="12"/>
  <c r="N82" i="12"/>
  <c r="O82" i="12" s="1"/>
  <c r="J82" i="12"/>
  <c r="P74" i="12"/>
  <c r="AD74" i="12"/>
  <c r="N34" i="12"/>
  <c r="O34" i="12" s="1"/>
  <c r="J34" i="12"/>
  <c r="M34" i="12"/>
  <c r="I46" i="12"/>
  <c r="AC46" i="12" s="1"/>
  <c r="I60" i="12"/>
  <c r="AC60" i="12" s="1"/>
  <c r="I61" i="12"/>
  <c r="AC61" i="12" s="1"/>
  <c r="P81" i="12"/>
  <c r="AD81" i="12"/>
  <c r="P32" i="12"/>
  <c r="AD32" i="12"/>
  <c r="N51" i="12"/>
  <c r="O51" i="12" s="1"/>
  <c r="J51" i="12"/>
  <c r="M51" i="12"/>
  <c r="P80" i="12"/>
  <c r="AD80" i="12"/>
  <c r="P17" i="12"/>
  <c r="AD17" i="12"/>
  <c r="I13" i="12"/>
  <c r="AC13" i="12" s="1"/>
  <c r="I12" i="12"/>
  <c r="AC12" i="12" s="1"/>
  <c r="N71" i="12"/>
  <c r="O71" i="12" s="1"/>
  <c r="J71" i="12"/>
  <c r="M71" i="12"/>
  <c r="I35" i="12"/>
  <c r="AC35" i="12" s="1"/>
  <c r="N18" i="12"/>
  <c r="O18" i="12" s="1"/>
  <c r="J18" i="12"/>
  <c r="M18" i="12"/>
  <c r="M59" i="12"/>
  <c r="N59" i="12"/>
  <c r="O59" i="12" s="1"/>
  <c r="J59" i="12"/>
  <c r="I53" i="12"/>
  <c r="AC53" i="12" s="1"/>
  <c r="I52" i="12"/>
  <c r="AC52" i="12" s="1"/>
  <c r="D71" i="11"/>
  <c r="O71" i="11" s="1"/>
  <c r="B72" i="11"/>
  <c r="T70" i="11"/>
  <c r="U70" i="11" s="1"/>
  <c r="P70" i="11"/>
  <c r="AK70" i="11"/>
  <c r="S70" i="11"/>
  <c r="AI70" i="11"/>
  <c r="AK69" i="11"/>
  <c r="S69" i="11"/>
  <c r="AI69" i="11"/>
  <c r="T69" i="11"/>
  <c r="U69" i="11" s="1"/>
  <c r="P69" i="11"/>
  <c r="AL12" i="11"/>
  <c r="V12" i="11"/>
  <c r="S7" i="11"/>
  <c r="AI7" i="11"/>
  <c r="AK7" i="11"/>
  <c r="P7" i="11"/>
  <c r="T7" i="11"/>
  <c r="U7" i="11" s="1"/>
  <c r="AL5" i="11"/>
  <c r="V5" i="11"/>
  <c r="C43" i="11"/>
  <c r="D35" i="11"/>
  <c r="O35" i="11" s="1"/>
  <c r="B9" i="11"/>
  <c r="D8" i="11"/>
  <c r="O8" i="11" s="1"/>
  <c r="B17" i="11"/>
  <c r="D16" i="11"/>
  <c r="O16" i="11" s="1"/>
  <c r="AL13" i="11"/>
  <c r="V13" i="11"/>
  <c r="AI15" i="11"/>
  <c r="AK15" i="11"/>
  <c r="T15" i="11"/>
  <c r="U15" i="11" s="1"/>
  <c r="S15" i="11"/>
  <c r="P15" i="11"/>
  <c r="V6" i="11"/>
  <c r="AL6" i="11"/>
  <c r="AJ6" i="11"/>
  <c r="AJ5" i="11"/>
  <c r="S27" i="11"/>
  <c r="AI27" i="11"/>
  <c r="T27" i="11"/>
  <c r="U27" i="11" s="1"/>
  <c r="P27" i="11"/>
  <c r="AK27" i="11"/>
  <c r="AL19" i="11"/>
  <c r="V19" i="11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3" i="4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" i="6"/>
  <c r="AA4" i="10"/>
  <c r="AA5" i="10"/>
  <c r="AA6" i="10"/>
  <c r="AA7" i="10"/>
  <c r="AA8" i="10"/>
  <c r="AA9" i="10"/>
  <c r="AA10" i="10"/>
  <c r="AA11" i="10"/>
  <c r="AA12" i="10"/>
  <c r="AA13" i="10"/>
  <c r="AA14" i="10"/>
  <c r="AA15" i="10"/>
  <c r="AA16" i="10"/>
  <c r="AA17" i="10"/>
  <c r="AA18" i="10"/>
  <c r="AA19" i="10"/>
  <c r="AA20" i="10"/>
  <c r="AA21" i="10"/>
  <c r="AA22" i="10"/>
  <c r="AA23" i="10"/>
  <c r="AA24" i="10"/>
  <c r="AA25" i="10"/>
  <c r="AA26" i="10"/>
  <c r="AA27" i="10"/>
  <c r="AA28" i="10"/>
  <c r="AA29" i="10"/>
  <c r="AA30" i="10"/>
  <c r="AA31" i="10"/>
  <c r="AA32" i="10"/>
  <c r="AA33" i="10"/>
  <c r="AA34" i="10"/>
  <c r="AA35" i="10"/>
  <c r="AA36" i="10"/>
  <c r="AA37" i="10"/>
  <c r="AA38" i="10"/>
  <c r="AA39" i="10"/>
  <c r="AA40" i="10"/>
  <c r="AA41" i="10"/>
  <c r="AA42" i="10"/>
  <c r="AA43" i="10"/>
  <c r="AA44" i="10"/>
  <c r="AA45" i="10"/>
  <c r="AA46" i="10"/>
  <c r="AA47" i="10"/>
  <c r="AA48" i="10"/>
  <c r="AA49" i="10"/>
  <c r="AA50" i="10"/>
  <c r="AA51" i="10"/>
  <c r="AA52" i="10"/>
  <c r="AA53" i="10"/>
  <c r="AA54" i="10"/>
  <c r="AA3" i="10"/>
  <c r="AB4" i="10"/>
  <c r="AB5" i="10"/>
  <c r="AB6" i="10"/>
  <c r="AB7" i="10"/>
  <c r="AB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B43" i="10"/>
  <c r="AB44" i="10"/>
  <c r="AB45" i="10"/>
  <c r="AB46" i="10"/>
  <c r="AB47" i="10"/>
  <c r="AB48" i="10"/>
  <c r="AB49" i="10"/>
  <c r="AB50" i="10"/>
  <c r="AB51" i="10"/>
  <c r="AB52" i="10"/>
  <c r="AB53" i="10"/>
  <c r="AB54" i="10"/>
  <c r="AB3" i="10"/>
  <c r="AD261" i="12" l="1"/>
  <c r="AD131" i="12"/>
  <c r="P131" i="12"/>
  <c r="M132" i="12"/>
  <c r="J132" i="12"/>
  <c r="N132" i="12"/>
  <c r="O132" i="12" s="1"/>
  <c r="N133" i="12"/>
  <c r="O133" i="12" s="1"/>
  <c r="M133" i="12"/>
  <c r="J133" i="12"/>
  <c r="N196" i="12"/>
  <c r="O196" i="12" s="1"/>
  <c r="M196" i="12"/>
  <c r="J196" i="12"/>
  <c r="AD259" i="12"/>
  <c r="P259" i="12"/>
  <c r="N197" i="12"/>
  <c r="O197" i="12" s="1"/>
  <c r="M197" i="12"/>
  <c r="J197" i="12"/>
  <c r="AD148" i="12"/>
  <c r="P148" i="12"/>
  <c r="P291" i="12"/>
  <c r="AD291" i="12"/>
  <c r="P195" i="12"/>
  <c r="AD195" i="12"/>
  <c r="AD293" i="12"/>
  <c r="P293" i="12"/>
  <c r="AD149" i="12"/>
  <c r="P149" i="12"/>
  <c r="I167" i="12"/>
  <c r="AC167" i="12" s="1"/>
  <c r="J283" i="12"/>
  <c r="N283" i="12"/>
  <c r="O283" i="12" s="1"/>
  <c r="M283" i="12"/>
  <c r="J212" i="12"/>
  <c r="N212" i="12"/>
  <c r="O212" i="12" s="1"/>
  <c r="M212" i="12"/>
  <c r="M124" i="12"/>
  <c r="J124" i="12"/>
  <c r="N124" i="12"/>
  <c r="O124" i="12" s="1"/>
  <c r="P178" i="12"/>
  <c r="AD178" i="12"/>
  <c r="I228" i="12"/>
  <c r="AC228" i="12" s="1"/>
  <c r="P115" i="12"/>
  <c r="AD115" i="12"/>
  <c r="J164" i="12"/>
  <c r="N164" i="12"/>
  <c r="O164" i="12" s="1"/>
  <c r="M164" i="12"/>
  <c r="P277" i="12"/>
  <c r="AD277" i="12"/>
  <c r="P204" i="12"/>
  <c r="AD204" i="12"/>
  <c r="P245" i="12"/>
  <c r="AD245" i="12"/>
  <c r="P211" i="12"/>
  <c r="AD211" i="12"/>
  <c r="M117" i="12"/>
  <c r="J117" i="12"/>
  <c r="N117" i="12"/>
  <c r="O117" i="12" s="1"/>
  <c r="P282" i="12"/>
  <c r="AD282" i="12"/>
  <c r="P173" i="12"/>
  <c r="AD173" i="12"/>
  <c r="J235" i="12"/>
  <c r="N235" i="12"/>
  <c r="O235" i="12" s="1"/>
  <c r="M235" i="12"/>
  <c r="P138" i="12"/>
  <c r="AD138" i="12"/>
  <c r="I190" i="12"/>
  <c r="AC190" i="12" s="1"/>
  <c r="M179" i="12"/>
  <c r="N179" i="12"/>
  <c r="O179" i="12" s="1"/>
  <c r="J179" i="12"/>
  <c r="P267" i="12"/>
  <c r="AD267" i="12"/>
  <c r="I140" i="12"/>
  <c r="AC140" i="12" s="1"/>
  <c r="I141" i="12"/>
  <c r="AC141" i="12" s="1"/>
  <c r="M160" i="12"/>
  <c r="J160" i="12"/>
  <c r="N160" i="12"/>
  <c r="O160" i="12" s="1"/>
  <c r="J269" i="12"/>
  <c r="N269" i="12"/>
  <c r="O269" i="12" s="1"/>
  <c r="M269" i="12"/>
  <c r="J165" i="12"/>
  <c r="N165" i="12"/>
  <c r="O165" i="12" s="1"/>
  <c r="M165" i="12"/>
  <c r="M301" i="12"/>
  <c r="J301" i="12"/>
  <c r="N301" i="12"/>
  <c r="O301" i="12" s="1"/>
  <c r="M116" i="12"/>
  <c r="J116" i="12"/>
  <c r="N116" i="12"/>
  <c r="O116" i="12" s="1"/>
  <c r="P174" i="12"/>
  <c r="AD174" i="12"/>
  <c r="I237" i="12"/>
  <c r="AC237" i="12" s="1"/>
  <c r="I236" i="12"/>
  <c r="AC236" i="12" s="1"/>
  <c r="J182" i="12"/>
  <c r="N182" i="12"/>
  <c r="O182" i="12" s="1"/>
  <c r="M182" i="12"/>
  <c r="I181" i="12"/>
  <c r="AC181" i="12" s="1"/>
  <c r="I180" i="12"/>
  <c r="AC180" i="12" s="1"/>
  <c r="P234" i="12"/>
  <c r="AD234" i="12"/>
  <c r="M139" i="12"/>
  <c r="J139" i="12"/>
  <c r="N139" i="12"/>
  <c r="O139" i="12" s="1"/>
  <c r="I168" i="12"/>
  <c r="AC168" i="12" s="1"/>
  <c r="P299" i="12"/>
  <c r="AD299" i="12"/>
  <c r="P172" i="12"/>
  <c r="AD172" i="12"/>
  <c r="P163" i="12"/>
  <c r="AD163" i="12"/>
  <c r="M159" i="12"/>
  <c r="J159" i="12"/>
  <c r="N159" i="12"/>
  <c r="O159" i="12" s="1"/>
  <c r="P152" i="12"/>
  <c r="AD152" i="12"/>
  <c r="P123" i="12"/>
  <c r="AD123" i="12"/>
  <c r="I285" i="12"/>
  <c r="AC285" i="12" s="1"/>
  <c r="J213" i="12"/>
  <c r="N213" i="12"/>
  <c r="O213" i="12" s="1"/>
  <c r="M213" i="12"/>
  <c r="J253" i="12"/>
  <c r="N253" i="12"/>
  <c r="O253" i="12" s="1"/>
  <c r="M253" i="12"/>
  <c r="M125" i="12"/>
  <c r="J125" i="12"/>
  <c r="N125" i="12"/>
  <c r="O125" i="12" s="1"/>
  <c r="J220" i="12"/>
  <c r="N220" i="12"/>
  <c r="O220" i="12" s="1"/>
  <c r="M220" i="12"/>
  <c r="P251" i="12"/>
  <c r="AD251" i="12"/>
  <c r="P151" i="12"/>
  <c r="AD151" i="12"/>
  <c r="M13" i="12"/>
  <c r="N13" i="12"/>
  <c r="O13" i="12" s="1"/>
  <c r="J13" i="12"/>
  <c r="N63" i="12"/>
  <c r="O63" i="12" s="1"/>
  <c r="J63" i="12"/>
  <c r="M63" i="12"/>
  <c r="P11" i="12"/>
  <c r="AD11" i="12"/>
  <c r="P38" i="12"/>
  <c r="AD38" i="12"/>
  <c r="I84" i="12"/>
  <c r="AC84" i="12" s="1"/>
  <c r="I85" i="12"/>
  <c r="AC85" i="12" s="1"/>
  <c r="P66" i="12"/>
  <c r="AD66" i="12"/>
  <c r="I21" i="12"/>
  <c r="AC21" i="12" s="1"/>
  <c r="I20" i="12"/>
  <c r="AC20" i="12" s="1"/>
  <c r="P59" i="12"/>
  <c r="AD59" i="12"/>
  <c r="I70" i="12"/>
  <c r="AC70" i="12" s="1"/>
  <c r="I54" i="12"/>
  <c r="AC54" i="12" s="1"/>
  <c r="I79" i="12"/>
  <c r="AC79" i="12" s="1"/>
  <c r="N44" i="12"/>
  <c r="O44" i="12" s="1"/>
  <c r="J44" i="12"/>
  <c r="M44" i="12"/>
  <c r="M83" i="12"/>
  <c r="N83" i="12"/>
  <c r="O83" i="12" s="1"/>
  <c r="J83" i="12"/>
  <c r="N93" i="12"/>
  <c r="O93" i="12" s="1"/>
  <c r="J93" i="12"/>
  <c r="M93" i="12"/>
  <c r="N46" i="12"/>
  <c r="O46" i="12" s="1"/>
  <c r="J46" i="12"/>
  <c r="M46" i="12"/>
  <c r="P91" i="12"/>
  <c r="AD91" i="12"/>
  <c r="P27" i="12"/>
  <c r="AD27" i="12"/>
  <c r="M28" i="12"/>
  <c r="N28" i="12"/>
  <c r="O28" i="12" s="1"/>
  <c r="J28" i="12"/>
  <c r="N52" i="12"/>
  <c r="O52" i="12" s="1"/>
  <c r="J52" i="12"/>
  <c r="M52" i="12"/>
  <c r="P18" i="12"/>
  <c r="AD18" i="12"/>
  <c r="N35" i="12"/>
  <c r="O35" i="12" s="1"/>
  <c r="J35" i="12"/>
  <c r="M35" i="12"/>
  <c r="M61" i="12"/>
  <c r="N61" i="12"/>
  <c r="O61" i="12" s="1"/>
  <c r="J61" i="12"/>
  <c r="P34" i="12"/>
  <c r="AD34" i="12"/>
  <c r="P82" i="12"/>
  <c r="AD82" i="12"/>
  <c r="N76" i="12"/>
  <c r="O76" i="12" s="1"/>
  <c r="J76" i="12"/>
  <c r="M76" i="12"/>
  <c r="M45" i="12"/>
  <c r="N45" i="12"/>
  <c r="O45" i="12" s="1"/>
  <c r="J45" i="12"/>
  <c r="J100" i="12"/>
  <c r="N100" i="12"/>
  <c r="O100" i="12" s="1"/>
  <c r="M100" i="12"/>
  <c r="P43" i="12"/>
  <c r="AD43" i="12"/>
  <c r="N92" i="12"/>
  <c r="O92" i="12" s="1"/>
  <c r="J92" i="12"/>
  <c r="M92" i="12"/>
  <c r="P71" i="12"/>
  <c r="AD71" i="12"/>
  <c r="P107" i="12"/>
  <c r="AD107" i="12"/>
  <c r="I68" i="12"/>
  <c r="AC68" i="12" s="1"/>
  <c r="I69" i="12"/>
  <c r="AC69" i="12" s="1"/>
  <c r="P55" i="12"/>
  <c r="AD55" i="12"/>
  <c r="M108" i="12"/>
  <c r="N108" i="12"/>
  <c r="O108" i="12" s="1"/>
  <c r="J108" i="12"/>
  <c r="N53" i="12"/>
  <c r="O53" i="12" s="1"/>
  <c r="J53" i="12"/>
  <c r="M53" i="12"/>
  <c r="I37" i="12"/>
  <c r="AC37" i="12" s="1"/>
  <c r="I36" i="12"/>
  <c r="AC36" i="12" s="1"/>
  <c r="N12" i="12"/>
  <c r="O12" i="12" s="1"/>
  <c r="J12" i="12"/>
  <c r="M12" i="12"/>
  <c r="P51" i="12"/>
  <c r="AD51" i="12"/>
  <c r="M60" i="12"/>
  <c r="N60" i="12"/>
  <c r="O60" i="12" s="1"/>
  <c r="J60" i="12"/>
  <c r="N77" i="12"/>
  <c r="O77" i="12" s="1"/>
  <c r="J77" i="12"/>
  <c r="M77" i="12"/>
  <c r="N67" i="12"/>
  <c r="O67" i="12" s="1"/>
  <c r="J67" i="12"/>
  <c r="M67" i="12"/>
  <c r="P75" i="12"/>
  <c r="AD75" i="12"/>
  <c r="N101" i="12"/>
  <c r="O101" i="12" s="1"/>
  <c r="M101" i="12"/>
  <c r="J101" i="12"/>
  <c r="N109" i="12"/>
  <c r="O109" i="12" s="1"/>
  <c r="J109" i="12"/>
  <c r="M109" i="12"/>
  <c r="N19" i="12"/>
  <c r="O19" i="12" s="1"/>
  <c r="J19" i="12"/>
  <c r="M19" i="12"/>
  <c r="M29" i="12"/>
  <c r="N29" i="12"/>
  <c r="O29" i="12" s="1"/>
  <c r="J29" i="12"/>
  <c r="P99" i="12"/>
  <c r="AD99" i="12"/>
  <c r="T71" i="11"/>
  <c r="U71" i="11" s="1"/>
  <c r="P71" i="11"/>
  <c r="AK71" i="11"/>
  <c r="S71" i="11"/>
  <c r="AI71" i="11"/>
  <c r="V69" i="11"/>
  <c r="AL69" i="11"/>
  <c r="AJ69" i="11"/>
  <c r="D72" i="11"/>
  <c r="O72" i="11" s="1"/>
  <c r="B73" i="11"/>
  <c r="AL70" i="11"/>
  <c r="V70" i="11"/>
  <c r="AJ70" i="11"/>
  <c r="V15" i="11"/>
  <c r="AL15" i="11"/>
  <c r="AJ15" i="11"/>
  <c r="AL27" i="11"/>
  <c r="V27" i="11"/>
  <c r="AJ27" i="11"/>
  <c r="B10" i="11"/>
  <c r="D10" i="11" s="1"/>
  <c r="O10" i="11" s="1"/>
  <c r="D9" i="11"/>
  <c r="O9" i="11" s="1"/>
  <c r="S16" i="11"/>
  <c r="AK16" i="11"/>
  <c r="P16" i="11"/>
  <c r="AI16" i="11"/>
  <c r="T16" i="11"/>
  <c r="U16" i="11" s="1"/>
  <c r="S35" i="11"/>
  <c r="T35" i="11"/>
  <c r="U35" i="11" s="1"/>
  <c r="AI35" i="11"/>
  <c r="AK35" i="11"/>
  <c r="P35" i="11"/>
  <c r="S8" i="11"/>
  <c r="T8" i="11"/>
  <c r="U8" i="11" s="1"/>
  <c r="AK8" i="11"/>
  <c r="AI8" i="11"/>
  <c r="P8" i="11"/>
  <c r="B18" i="11"/>
  <c r="D17" i="11"/>
  <c r="O17" i="11" s="1"/>
  <c r="C51" i="11"/>
  <c r="D43" i="11"/>
  <c r="O43" i="11" s="1"/>
  <c r="AL7" i="11"/>
  <c r="V7" i="11"/>
  <c r="AJ7" i="11"/>
  <c r="AD54" i="10"/>
  <c r="AD53" i="10"/>
  <c r="AD52" i="10"/>
  <c r="AD51" i="10"/>
  <c r="AD50" i="10"/>
  <c r="AD49" i="10"/>
  <c r="AD48" i="10"/>
  <c r="AD47" i="10"/>
  <c r="AD46" i="10"/>
  <c r="AD45" i="10"/>
  <c r="AD44" i="10"/>
  <c r="AD43" i="10"/>
  <c r="AD42" i="10"/>
  <c r="AD41" i="10"/>
  <c r="AD40" i="10"/>
  <c r="AD39" i="10"/>
  <c r="AD38" i="10"/>
  <c r="AD37" i="10"/>
  <c r="AD36" i="10"/>
  <c r="AD35" i="10"/>
  <c r="AD34" i="10"/>
  <c r="AD33" i="10"/>
  <c r="AD32" i="10"/>
  <c r="AD31" i="10"/>
  <c r="AD30" i="10"/>
  <c r="AD29" i="10"/>
  <c r="AD28" i="10"/>
  <c r="AD27" i="10"/>
  <c r="AD26" i="10"/>
  <c r="AD25" i="10"/>
  <c r="AD24" i="10"/>
  <c r="AD23" i="10"/>
  <c r="AD22" i="10"/>
  <c r="AD21" i="10"/>
  <c r="AD20" i="10"/>
  <c r="AD19" i="10"/>
  <c r="AD18" i="10"/>
  <c r="AD17" i="10"/>
  <c r="AD16" i="10"/>
  <c r="AD15" i="10"/>
  <c r="AD14" i="10"/>
  <c r="AD13" i="10"/>
  <c r="AD12" i="10"/>
  <c r="AD11" i="10"/>
  <c r="AD10" i="10"/>
  <c r="AD9" i="10"/>
  <c r="AD8" i="10"/>
  <c r="AD7" i="10"/>
  <c r="AD6" i="10"/>
  <c r="AD5" i="10"/>
  <c r="AD4" i="10"/>
  <c r="AD3" i="10"/>
  <c r="AD132" i="12" l="1"/>
  <c r="P132" i="12"/>
  <c r="P133" i="12"/>
  <c r="AD133" i="12"/>
  <c r="AD197" i="12"/>
  <c r="P197" i="12"/>
  <c r="AD196" i="12"/>
  <c r="P196" i="12"/>
  <c r="J168" i="12"/>
  <c r="M168" i="12"/>
  <c r="N168" i="12"/>
  <c r="O168" i="12" s="1"/>
  <c r="J285" i="12"/>
  <c r="N285" i="12"/>
  <c r="O285" i="12" s="1"/>
  <c r="M285" i="12"/>
  <c r="P159" i="12"/>
  <c r="AD159" i="12"/>
  <c r="J237" i="12"/>
  <c r="N237" i="12"/>
  <c r="O237" i="12" s="1"/>
  <c r="M237" i="12"/>
  <c r="P116" i="12"/>
  <c r="AD116" i="12"/>
  <c r="P165" i="12"/>
  <c r="AD165" i="12"/>
  <c r="I198" i="12"/>
  <c r="AC198" i="12" s="1"/>
  <c r="P235" i="12"/>
  <c r="AD235" i="12"/>
  <c r="P117" i="12"/>
  <c r="AD117" i="12"/>
  <c r="M228" i="12"/>
  <c r="J228" i="12"/>
  <c r="N228" i="12"/>
  <c r="O228" i="12" s="1"/>
  <c r="P253" i="12"/>
  <c r="AD253" i="12"/>
  <c r="P220" i="12"/>
  <c r="AD220" i="12"/>
  <c r="P125" i="12"/>
  <c r="AD125" i="12"/>
  <c r="I176" i="12"/>
  <c r="AC176" i="12" s="1"/>
  <c r="I244" i="12"/>
  <c r="AC244" i="12" s="1"/>
  <c r="P283" i="12"/>
  <c r="AD283" i="12"/>
  <c r="N167" i="12"/>
  <c r="O167" i="12" s="1"/>
  <c r="J167" i="12"/>
  <c r="M167" i="12"/>
  <c r="P182" i="12"/>
  <c r="AD182" i="12"/>
  <c r="P301" i="12"/>
  <c r="AD301" i="12"/>
  <c r="P269" i="12"/>
  <c r="AD269" i="12"/>
  <c r="P160" i="12"/>
  <c r="AD160" i="12"/>
  <c r="M141" i="12"/>
  <c r="J141" i="12"/>
  <c r="N141" i="12"/>
  <c r="O141" i="12" s="1"/>
  <c r="P164" i="12"/>
  <c r="AD164" i="12"/>
  <c r="P124" i="12"/>
  <c r="AD124" i="12"/>
  <c r="P212" i="12"/>
  <c r="AD212" i="12"/>
  <c r="I175" i="12"/>
  <c r="AC175" i="12" s="1"/>
  <c r="P213" i="12"/>
  <c r="AD213" i="12"/>
  <c r="P139" i="12"/>
  <c r="AD139" i="12"/>
  <c r="M180" i="12"/>
  <c r="J180" i="12"/>
  <c r="N180" i="12"/>
  <c r="O180" i="12" s="1"/>
  <c r="J181" i="12"/>
  <c r="M181" i="12"/>
  <c r="N181" i="12"/>
  <c r="O181" i="12" s="1"/>
  <c r="J236" i="12"/>
  <c r="N236" i="12"/>
  <c r="O236" i="12" s="1"/>
  <c r="M236" i="12"/>
  <c r="M140" i="12"/>
  <c r="J140" i="12"/>
  <c r="N140" i="12"/>
  <c r="O140" i="12" s="1"/>
  <c r="P179" i="12"/>
  <c r="AD179" i="12"/>
  <c r="J190" i="12"/>
  <c r="N190" i="12"/>
  <c r="O190" i="12" s="1"/>
  <c r="M190" i="12"/>
  <c r="P109" i="12"/>
  <c r="AD109" i="12"/>
  <c r="P67" i="12"/>
  <c r="AD67" i="12"/>
  <c r="N37" i="12"/>
  <c r="O37" i="12" s="1"/>
  <c r="J37" i="12"/>
  <c r="M37" i="12"/>
  <c r="M68" i="12"/>
  <c r="J68" i="12"/>
  <c r="N68" i="12"/>
  <c r="O68" i="12" s="1"/>
  <c r="P100" i="12"/>
  <c r="AD100" i="12"/>
  <c r="P52" i="12"/>
  <c r="AD52" i="12"/>
  <c r="P28" i="12"/>
  <c r="AD28" i="12"/>
  <c r="M79" i="12"/>
  <c r="N79" i="12"/>
  <c r="O79" i="12" s="1"/>
  <c r="J79" i="12"/>
  <c r="N70" i="12"/>
  <c r="O70" i="12" s="1"/>
  <c r="J70" i="12"/>
  <c r="M70" i="12"/>
  <c r="M84" i="12"/>
  <c r="N84" i="12"/>
  <c r="O84" i="12" s="1"/>
  <c r="J84" i="12"/>
  <c r="P19" i="12"/>
  <c r="AD19" i="12"/>
  <c r="P29" i="12"/>
  <c r="AD29" i="12"/>
  <c r="P77" i="12"/>
  <c r="AD77" i="12"/>
  <c r="P53" i="12"/>
  <c r="AD53" i="12"/>
  <c r="P45" i="12"/>
  <c r="AD45" i="12"/>
  <c r="P35" i="12"/>
  <c r="AD35" i="12"/>
  <c r="P93" i="12"/>
  <c r="AD93" i="12"/>
  <c r="P44" i="12"/>
  <c r="AD44" i="12"/>
  <c r="I87" i="12"/>
  <c r="AC87" i="12" s="1"/>
  <c r="N20" i="12"/>
  <c r="O20" i="12" s="1"/>
  <c r="J20" i="12"/>
  <c r="M20" i="12"/>
  <c r="P13" i="12"/>
  <c r="AD13" i="12"/>
  <c r="P60" i="12"/>
  <c r="AD60" i="12"/>
  <c r="P108" i="12"/>
  <c r="AD108" i="12"/>
  <c r="P92" i="12"/>
  <c r="AD92" i="12"/>
  <c r="P76" i="12"/>
  <c r="AD76" i="12"/>
  <c r="N54" i="12"/>
  <c r="O54" i="12" s="1"/>
  <c r="J54" i="12"/>
  <c r="M54" i="12"/>
  <c r="N21" i="12"/>
  <c r="O21" i="12" s="1"/>
  <c r="J21" i="12"/>
  <c r="M21" i="12"/>
  <c r="P63" i="12"/>
  <c r="AD63" i="12"/>
  <c r="P101" i="12"/>
  <c r="AD101" i="12"/>
  <c r="P12" i="12"/>
  <c r="AD12" i="12"/>
  <c r="N36" i="12"/>
  <c r="O36" i="12" s="1"/>
  <c r="J36" i="12"/>
  <c r="M36" i="12"/>
  <c r="N69" i="12"/>
  <c r="O69" i="12" s="1"/>
  <c r="M69" i="12"/>
  <c r="J69" i="12"/>
  <c r="P61" i="12"/>
  <c r="AD61" i="12"/>
  <c r="P46" i="12"/>
  <c r="AD46" i="12"/>
  <c r="P83" i="12"/>
  <c r="AD83" i="12"/>
  <c r="I62" i="12"/>
  <c r="AC62" i="12" s="1"/>
  <c r="M85" i="12"/>
  <c r="N85" i="12"/>
  <c r="O85" i="12" s="1"/>
  <c r="J85" i="12"/>
  <c r="D73" i="11"/>
  <c r="O73" i="11" s="1"/>
  <c r="B74" i="11"/>
  <c r="D74" i="11" s="1"/>
  <c r="O74" i="11" s="1"/>
  <c r="T72" i="11"/>
  <c r="U72" i="11" s="1"/>
  <c r="P72" i="11"/>
  <c r="AK72" i="11"/>
  <c r="S72" i="11"/>
  <c r="AI72" i="11"/>
  <c r="AL71" i="11"/>
  <c r="V71" i="11"/>
  <c r="AJ71" i="11"/>
  <c r="AL8" i="11"/>
  <c r="V8" i="11"/>
  <c r="AJ8" i="11"/>
  <c r="S17" i="11"/>
  <c r="T17" i="11"/>
  <c r="U17" i="11" s="1"/>
  <c r="AI17" i="11"/>
  <c r="AK17" i="11"/>
  <c r="P17" i="11"/>
  <c r="V35" i="11"/>
  <c r="AL35" i="11"/>
  <c r="AJ35" i="11"/>
  <c r="V16" i="11"/>
  <c r="AL16" i="11"/>
  <c r="AJ16" i="11"/>
  <c r="S9" i="11"/>
  <c r="AI9" i="11"/>
  <c r="AK9" i="11"/>
  <c r="P9" i="11"/>
  <c r="T9" i="11"/>
  <c r="U9" i="11" s="1"/>
  <c r="C59" i="11"/>
  <c r="D51" i="11"/>
  <c r="O51" i="11" s="1"/>
  <c r="S43" i="11"/>
  <c r="T43" i="11"/>
  <c r="U43" i="11" s="1"/>
  <c r="AK43" i="11"/>
  <c r="AI43" i="11"/>
  <c r="P43" i="11"/>
  <c r="B20" i="11"/>
  <c r="D18" i="11"/>
  <c r="O18" i="11" s="1"/>
  <c r="AI10" i="11"/>
  <c r="S10" i="11"/>
  <c r="T10" i="11"/>
  <c r="U10" i="11" s="1"/>
  <c r="AK10" i="11"/>
  <c r="P10" i="11"/>
  <c r="Z2" i="5"/>
  <c r="P236" i="12" l="1"/>
  <c r="AD236" i="12"/>
  <c r="J175" i="12"/>
  <c r="N175" i="12"/>
  <c r="O175" i="12" s="1"/>
  <c r="M175" i="12"/>
  <c r="P141" i="12"/>
  <c r="AD141" i="12"/>
  <c r="P167" i="12"/>
  <c r="AD167" i="12"/>
  <c r="M244" i="12"/>
  <c r="J244" i="12"/>
  <c r="N244" i="12"/>
  <c r="O244" i="12" s="1"/>
  <c r="I184" i="12"/>
  <c r="AC184" i="12" s="1"/>
  <c r="P181" i="12"/>
  <c r="AD181" i="12"/>
  <c r="I183" i="12"/>
  <c r="AC183" i="12" s="1"/>
  <c r="I252" i="12"/>
  <c r="AC252" i="12" s="1"/>
  <c r="P237" i="12"/>
  <c r="AD237" i="12"/>
  <c r="P190" i="12"/>
  <c r="AD190" i="12"/>
  <c r="P180" i="12"/>
  <c r="AD180" i="12"/>
  <c r="P228" i="12"/>
  <c r="AD228" i="12"/>
  <c r="I206" i="12"/>
  <c r="AC206" i="12" s="1"/>
  <c r="P285" i="12"/>
  <c r="AD285" i="12"/>
  <c r="P140" i="12"/>
  <c r="AD140" i="12"/>
  <c r="J176" i="12"/>
  <c r="N176" i="12"/>
  <c r="O176" i="12" s="1"/>
  <c r="M176" i="12"/>
  <c r="J198" i="12"/>
  <c r="N198" i="12"/>
  <c r="O198" i="12" s="1"/>
  <c r="M198" i="12"/>
  <c r="P168" i="12"/>
  <c r="AD168" i="12"/>
  <c r="P85" i="12"/>
  <c r="AD85" i="12"/>
  <c r="P69" i="12"/>
  <c r="AD69" i="12"/>
  <c r="P54" i="12"/>
  <c r="AD54" i="12"/>
  <c r="P84" i="12"/>
  <c r="AD84" i="12"/>
  <c r="P68" i="12"/>
  <c r="AD68" i="12"/>
  <c r="N62" i="12"/>
  <c r="O62" i="12" s="1"/>
  <c r="J62" i="12"/>
  <c r="M62" i="12"/>
  <c r="I78" i="12"/>
  <c r="AC78" i="12" s="1"/>
  <c r="P36" i="12"/>
  <c r="AD36" i="12"/>
  <c r="P21" i="12"/>
  <c r="AD21" i="12"/>
  <c r="N87" i="12"/>
  <c r="O87" i="12" s="1"/>
  <c r="J87" i="12"/>
  <c r="M87" i="12"/>
  <c r="P20" i="12"/>
  <c r="AD20" i="12"/>
  <c r="I103" i="12"/>
  <c r="AC103" i="12" s="1"/>
  <c r="I95" i="12"/>
  <c r="AC95" i="12" s="1"/>
  <c r="P70" i="12"/>
  <c r="AD70" i="12"/>
  <c r="P79" i="12"/>
  <c r="AD79" i="12"/>
  <c r="P37" i="12"/>
  <c r="AD37" i="12"/>
  <c r="T73" i="11"/>
  <c r="U73" i="11" s="1"/>
  <c r="P73" i="11"/>
  <c r="AK73" i="11"/>
  <c r="S73" i="11"/>
  <c r="AI73" i="11"/>
  <c r="T74" i="11"/>
  <c r="U74" i="11" s="1"/>
  <c r="P74" i="11"/>
  <c r="AK74" i="11"/>
  <c r="S74" i="11"/>
  <c r="AI74" i="11"/>
  <c r="AL72" i="11"/>
  <c r="V72" i="11"/>
  <c r="AJ72" i="11"/>
  <c r="V43" i="11"/>
  <c r="AL43" i="11"/>
  <c r="AJ43" i="11"/>
  <c r="AL9" i="11"/>
  <c r="V9" i="11"/>
  <c r="AJ9" i="11"/>
  <c r="B21" i="11"/>
  <c r="D20" i="11"/>
  <c r="O20" i="11" s="1"/>
  <c r="AI51" i="11"/>
  <c r="P51" i="11"/>
  <c r="T51" i="11"/>
  <c r="U51" i="11" s="1"/>
  <c r="AK51" i="11"/>
  <c r="S51" i="11"/>
  <c r="S18" i="11"/>
  <c r="AK18" i="11"/>
  <c r="P18" i="11"/>
  <c r="AI18" i="11"/>
  <c r="T18" i="11"/>
  <c r="U18" i="11" s="1"/>
  <c r="C75" i="11"/>
  <c r="D59" i="11"/>
  <c r="O59" i="11" s="1"/>
  <c r="V10" i="11"/>
  <c r="AL10" i="11"/>
  <c r="AJ10" i="11"/>
  <c r="V17" i="11"/>
  <c r="AL17" i="11"/>
  <c r="AJ17" i="11"/>
  <c r="AA98" i="5"/>
  <c r="AA91" i="5"/>
  <c r="AA84" i="5"/>
  <c r="AA77" i="5"/>
  <c r="AA70" i="5"/>
  <c r="AA63" i="5"/>
  <c r="AA56" i="5"/>
  <c r="AA49" i="5"/>
  <c r="AA42" i="5"/>
  <c r="AA35" i="5"/>
  <c r="AA28" i="5"/>
  <c r="AA21" i="5"/>
  <c r="AA14" i="5"/>
  <c r="AA106" i="5"/>
  <c r="AA105" i="5"/>
  <c r="AA104" i="5"/>
  <c r="AA103" i="5"/>
  <c r="AA102" i="5"/>
  <c r="AA101" i="5"/>
  <c r="AA100" i="5"/>
  <c r="AA99" i="5"/>
  <c r="AA97" i="5"/>
  <c r="AA96" i="5"/>
  <c r="AA95" i="5"/>
  <c r="AA94" i="5"/>
  <c r="AA93" i="5"/>
  <c r="AA92" i="5"/>
  <c r="AA90" i="5"/>
  <c r="AA89" i="5"/>
  <c r="AA88" i="5"/>
  <c r="AA87" i="5"/>
  <c r="AA86" i="5"/>
  <c r="AA85" i="5"/>
  <c r="AA83" i="5"/>
  <c r="AA82" i="5"/>
  <c r="AA81" i="5"/>
  <c r="AA80" i="5"/>
  <c r="AA79" i="5"/>
  <c r="AA78" i="5"/>
  <c r="AA76" i="5"/>
  <c r="AA75" i="5"/>
  <c r="AA74" i="5"/>
  <c r="AA73" i="5"/>
  <c r="AA72" i="5"/>
  <c r="AA71" i="5"/>
  <c r="AA69" i="5"/>
  <c r="AA68" i="5"/>
  <c r="AA67" i="5"/>
  <c r="AA66" i="5"/>
  <c r="AA65" i="5"/>
  <c r="AA64" i="5"/>
  <c r="AA62" i="5"/>
  <c r="AA61" i="5"/>
  <c r="AA60" i="5"/>
  <c r="AA59" i="5"/>
  <c r="AA58" i="5"/>
  <c r="AA57" i="5"/>
  <c r="AA55" i="5"/>
  <c r="AA54" i="5"/>
  <c r="AA53" i="5"/>
  <c r="AA52" i="5"/>
  <c r="AA51" i="5"/>
  <c r="AA50" i="5"/>
  <c r="AA48" i="5"/>
  <c r="AA47" i="5"/>
  <c r="AA46" i="5"/>
  <c r="AA45" i="5"/>
  <c r="AA44" i="5"/>
  <c r="AA43" i="5"/>
  <c r="AA41" i="5"/>
  <c r="AA40" i="5"/>
  <c r="AA39" i="5"/>
  <c r="AA38" i="5"/>
  <c r="AA37" i="5"/>
  <c r="AA36" i="5"/>
  <c r="AA34" i="5"/>
  <c r="AA33" i="5"/>
  <c r="AA32" i="5"/>
  <c r="AA31" i="5"/>
  <c r="AA30" i="5"/>
  <c r="AA29" i="5"/>
  <c r="AA27" i="5"/>
  <c r="AA26" i="5"/>
  <c r="AA25" i="5"/>
  <c r="AA24" i="5"/>
  <c r="AA23" i="5"/>
  <c r="AA22" i="5"/>
  <c r="AA20" i="5"/>
  <c r="AA19" i="5"/>
  <c r="AA18" i="5"/>
  <c r="AA17" i="5"/>
  <c r="AA16" i="5"/>
  <c r="AA15" i="5"/>
  <c r="AA13" i="5"/>
  <c r="AA12" i="5"/>
  <c r="AA11" i="5"/>
  <c r="AA10" i="5"/>
  <c r="AA9" i="5"/>
  <c r="AA8" i="5"/>
  <c r="AE107" i="5"/>
  <c r="AC107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4" i="5"/>
  <c r="AC3" i="5"/>
  <c r="AD4" i="5"/>
  <c r="AD3" i="5"/>
  <c r="AD107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9" i="5"/>
  <c r="AD5" i="5"/>
  <c r="AA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N107" i="5"/>
  <c r="AA107" i="5" s="1"/>
  <c r="L107" i="5"/>
  <c r="M107" i="5" s="1"/>
  <c r="K107" i="5"/>
  <c r="N7" i="5"/>
  <c r="AA7" i="5" s="1"/>
  <c r="L7" i="5"/>
  <c r="M7" i="5" s="1"/>
  <c r="AE7" i="5" s="1"/>
  <c r="K7" i="5"/>
  <c r="N6" i="5"/>
  <c r="AA6" i="5" s="1"/>
  <c r="L6" i="5"/>
  <c r="R6" i="5" s="1"/>
  <c r="K6" i="5"/>
  <c r="N4" i="5"/>
  <c r="L4" i="5"/>
  <c r="M4" i="5" s="1"/>
  <c r="AE4" i="5" s="1"/>
  <c r="K4" i="5"/>
  <c r="H4" i="5"/>
  <c r="I5" i="5" s="1"/>
  <c r="P198" i="12" l="1"/>
  <c r="AD198" i="12"/>
  <c r="I260" i="12"/>
  <c r="AC260" i="12" s="1"/>
  <c r="I214" i="12"/>
  <c r="AC214" i="12" s="1"/>
  <c r="N183" i="12"/>
  <c r="O183" i="12" s="1"/>
  <c r="J183" i="12"/>
  <c r="M183" i="12"/>
  <c r="M184" i="12"/>
  <c r="N184" i="12"/>
  <c r="O184" i="12" s="1"/>
  <c r="J184" i="12"/>
  <c r="P244" i="12"/>
  <c r="AD244" i="12"/>
  <c r="P176" i="12"/>
  <c r="AD176" i="12"/>
  <c r="M206" i="12"/>
  <c r="N206" i="12"/>
  <c r="O206" i="12" s="1"/>
  <c r="J206" i="12"/>
  <c r="I191" i="12"/>
  <c r="AC191" i="12" s="1"/>
  <c r="I192" i="12"/>
  <c r="AC192" i="12" s="1"/>
  <c r="P175" i="12"/>
  <c r="AD175" i="12"/>
  <c r="J252" i="12"/>
  <c r="N252" i="12"/>
  <c r="O252" i="12" s="1"/>
  <c r="M252" i="12"/>
  <c r="M78" i="12"/>
  <c r="N78" i="12"/>
  <c r="O78" i="12" s="1"/>
  <c r="J78" i="12"/>
  <c r="P87" i="12"/>
  <c r="AD87" i="12"/>
  <c r="I86" i="12"/>
  <c r="AC86" i="12" s="1"/>
  <c r="N103" i="12"/>
  <c r="O103" i="12" s="1"/>
  <c r="M103" i="12"/>
  <c r="J103" i="12"/>
  <c r="N95" i="12"/>
  <c r="O95" i="12" s="1"/>
  <c r="J95" i="12"/>
  <c r="M95" i="12"/>
  <c r="P62" i="12"/>
  <c r="AD62" i="12"/>
  <c r="AL73" i="11"/>
  <c r="V73" i="11"/>
  <c r="AJ73" i="11"/>
  <c r="AL74" i="11"/>
  <c r="V74" i="11"/>
  <c r="AJ74" i="11"/>
  <c r="B23" i="11"/>
  <c r="D23" i="11" s="1"/>
  <c r="O23" i="11" s="1"/>
  <c r="B22" i="11"/>
  <c r="D22" i="11" s="1"/>
  <c r="O22" i="11" s="1"/>
  <c r="AL18" i="11"/>
  <c r="V18" i="11"/>
  <c r="AJ18" i="11"/>
  <c r="C83" i="11"/>
  <c r="D75" i="11"/>
  <c r="O75" i="11" s="1"/>
  <c r="V51" i="11"/>
  <c r="AL51" i="11"/>
  <c r="AJ51" i="11"/>
  <c r="D21" i="11"/>
  <c r="O21" i="11" s="1"/>
  <c r="S59" i="11"/>
  <c r="AK59" i="11"/>
  <c r="T59" i="11"/>
  <c r="U59" i="11" s="1"/>
  <c r="AI59" i="11"/>
  <c r="P59" i="11"/>
  <c r="S20" i="11"/>
  <c r="AI20" i="11"/>
  <c r="T20" i="11"/>
  <c r="U20" i="11" s="1"/>
  <c r="P20" i="11"/>
  <c r="AK20" i="11"/>
  <c r="I79" i="5"/>
  <c r="I63" i="5"/>
  <c r="I55" i="5"/>
  <c r="I39" i="5"/>
  <c r="I31" i="5"/>
  <c r="I23" i="5"/>
  <c r="I7" i="5"/>
  <c r="I105" i="5"/>
  <c r="I81" i="5"/>
  <c r="I73" i="5"/>
  <c r="I65" i="5"/>
  <c r="I57" i="5"/>
  <c r="I41" i="5"/>
  <c r="I25" i="5"/>
  <c r="I9" i="5"/>
  <c r="I107" i="5"/>
  <c r="J107" i="5" s="1"/>
  <c r="I99" i="5"/>
  <c r="I91" i="5"/>
  <c r="I83" i="5"/>
  <c r="I75" i="5"/>
  <c r="I67" i="5"/>
  <c r="I59" i="5"/>
  <c r="I51" i="5"/>
  <c r="I43" i="5"/>
  <c r="I35" i="5"/>
  <c r="I27" i="5"/>
  <c r="I19" i="5"/>
  <c r="I11" i="5"/>
  <c r="I103" i="5"/>
  <c r="I95" i="5"/>
  <c r="I87" i="5"/>
  <c r="I71" i="5"/>
  <c r="I47" i="5"/>
  <c r="I15" i="5"/>
  <c r="I6" i="5"/>
  <c r="I97" i="5"/>
  <c r="I89" i="5"/>
  <c r="I49" i="5"/>
  <c r="I33" i="5"/>
  <c r="I17" i="5"/>
  <c r="I101" i="5"/>
  <c r="I93" i="5"/>
  <c r="I85" i="5"/>
  <c r="I77" i="5"/>
  <c r="I69" i="5"/>
  <c r="I61" i="5"/>
  <c r="I53" i="5"/>
  <c r="I45" i="5"/>
  <c r="I37" i="5"/>
  <c r="I29" i="5"/>
  <c r="I21" i="5"/>
  <c r="I13" i="5"/>
  <c r="I106" i="5"/>
  <c r="I104" i="5"/>
  <c r="I102" i="5"/>
  <c r="I100" i="5"/>
  <c r="I98" i="5"/>
  <c r="I96" i="5"/>
  <c r="I94" i="5"/>
  <c r="I92" i="5"/>
  <c r="I90" i="5"/>
  <c r="I88" i="5"/>
  <c r="I86" i="5"/>
  <c r="I84" i="5"/>
  <c r="I82" i="5"/>
  <c r="I80" i="5"/>
  <c r="I78" i="5"/>
  <c r="I76" i="5"/>
  <c r="I74" i="5"/>
  <c r="I72" i="5"/>
  <c r="I70" i="5"/>
  <c r="I68" i="5"/>
  <c r="I66" i="5"/>
  <c r="I64" i="5"/>
  <c r="I62" i="5"/>
  <c r="I60" i="5"/>
  <c r="I58" i="5"/>
  <c r="I56" i="5"/>
  <c r="I54" i="5"/>
  <c r="I52" i="5"/>
  <c r="I50" i="5"/>
  <c r="I48" i="5"/>
  <c r="I46" i="5"/>
  <c r="I44" i="5"/>
  <c r="I42" i="5"/>
  <c r="I40" i="5"/>
  <c r="I38" i="5"/>
  <c r="I36" i="5"/>
  <c r="I34" i="5"/>
  <c r="I32" i="5"/>
  <c r="I30" i="5"/>
  <c r="I28" i="5"/>
  <c r="I26" i="5"/>
  <c r="I24" i="5"/>
  <c r="I22" i="5"/>
  <c r="I20" i="5"/>
  <c r="I18" i="5"/>
  <c r="I16" i="5"/>
  <c r="I14" i="5"/>
  <c r="I12" i="5"/>
  <c r="I10" i="5"/>
  <c r="I8" i="5"/>
  <c r="R107" i="5"/>
  <c r="M6" i="5"/>
  <c r="AE6" i="5" s="1"/>
  <c r="R7" i="5"/>
  <c r="R4" i="5"/>
  <c r="J15" i="10"/>
  <c r="N15" i="10"/>
  <c r="Q15" i="10"/>
  <c r="R15" i="10"/>
  <c r="S15" i="10" s="1"/>
  <c r="AG15" i="10"/>
  <c r="AI15" i="10"/>
  <c r="AH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4" i="10"/>
  <c r="J13" i="10"/>
  <c r="J12" i="10"/>
  <c r="J11" i="10"/>
  <c r="J10" i="10"/>
  <c r="J9" i="10"/>
  <c r="J8" i="10"/>
  <c r="J7" i="10"/>
  <c r="J6" i="10"/>
  <c r="J5" i="10"/>
  <c r="J4" i="10"/>
  <c r="J3" i="10"/>
  <c r="N27" i="10"/>
  <c r="Q27" i="10"/>
  <c r="R27" i="10"/>
  <c r="S27" i="10" s="1"/>
  <c r="AG27" i="10"/>
  <c r="AI27" i="10"/>
  <c r="N28" i="10"/>
  <c r="Q28" i="10"/>
  <c r="R28" i="10"/>
  <c r="S28" i="10" s="1"/>
  <c r="AG28" i="10"/>
  <c r="AI28" i="10"/>
  <c r="N29" i="10"/>
  <c r="Q29" i="10"/>
  <c r="R29" i="10"/>
  <c r="S29" i="10" s="1"/>
  <c r="T29" i="10" s="1"/>
  <c r="AG29" i="10"/>
  <c r="AI29" i="10"/>
  <c r="N30" i="10"/>
  <c r="Q30" i="10"/>
  <c r="R30" i="10"/>
  <c r="S30" i="10"/>
  <c r="AG30" i="10"/>
  <c r="AI30" i="10"/>
  <c r="N31" i="10"/>
  <c r="Q31" i="10"/>
  <c r="R31" i="10"/>
  <c r="S31" i="10" s="1"/>
  <c r="AG31" i="10"/>
  <c r="AI31" i="10"/>
  <c r="N32" i="10"/>
  <c r="Q32" i="10"/>
  <c r="R32" i="10"/>
  <c r="S32" i="10" s="1"/>
  <c r="AG32" i="10"/>
  <c r="AI32" i="10"/>
  <c r="N33" i="10"/>
  <c r="Q33" i="10"/>
  <c r="R33" i="10"/>
  <c r="S33" i="10" s="1"/>
  <c r="T33" i="10" s="1"/>
  <c r="AG33" i="10"/>
  <c r="AI33" i="10"/>
  <c r="N34" i="10"/>
  <c r="Q34" i="10"/>
  <c r="R34" i="10"/>
  <c r="S34" i="10"/>
  <c r="AG34" i="10"/>
  <c r="AI34" i="10"/>
  <c r="N35" i="10"/>
  <c r="Q35" i="10"/>
  <c r="R35" i="10"/>
  <c r="S35" i="10" s="1"/>
  <c r="AG35" i="10"/>
  <c r="AI35" i="10"/>
  <c r="N36" i="10"/>
  <c r="Q36" i="10"/>
  <c r="R36" i="10"/>
  <c r="S36" i="10" s="1"/>
  <c r="AG36" i="10"/>
  <c r="AI36" i="10"/>
  <c r="N37" i="10"/>
  <c r="Q37" i="10"/>
  <c r="R37" i="10"/>
  <c r="S37" i="10" s="1"/>
  <c r="T37" i="10" s="1"/>
  <c r="AG37" i="10"/>
  <c r="AI37" i="10"/>
  <c r="N38" i="10"/>
  <c r="Q38" i="10"/>
  <c r="R38" i="10"/>
  <c r="S38" i="10" s="1"/>
  <c r="AG38" i="10"/>
  <c r="AI38" i="10"/>
  <c r="N39" i="10"/>
  <c r="Q39" i="10"/>
  <c r="R39" i="10"/>
  <c r="S39" i="10" s="1"/>
  <c r="AG39" i="10"/>
  <c r="AI39" i="10"/>
  <c r="N40" i="10"/>
  <c r="Q40" i="10"/>
  <c r="R40" i="10"/>
  <c r="S40" i="10" s="1"/>
  <c r="AG40" i="10"/>
  <c r="AI40" i="10"/>
  <c r="N41" i="10"/>
  <c r="Q41" i="10"/>
  <c r="R41" i="10"/>
  <c r="S41" i="10" s="1"/>
  <c r="T41" i="10" s="1"/>
  <c r="AG41" i="10"/>
  <c r="AI41" i="10"/>
  <c r="N42" i="10"/>
  <c r="Q42" i="10"/>
  <c r="R42" i="10"/>
  <c r="S42" i="10"/>
  <c r="AG42" i="10"/>
  <c r="AI42" i="10"/>
  <c r="N43" i="10"/>
  <c r="Q43" i="10"/>
  <c r="R43" i="10"/>
  <c r="S43" i="10" s="1"/>
  <c r="AG43" i="10"/>
  <c r="AI43" i="10"/>
  <c r="N44" i="10"/>
  <c r="Q44" i="10"/>
  <c r="R44" i="10"/>
  <c r="S44" i="10" s="1"/>
  <c r="AG44" i="10"/>
  <c r="AI44" i="10"/>
  <c r="N45" i="10"/>
  <c r="Q45" i="10"/>
  <c r="R45" i="10"/>
  <c r="S45" i="10" s="1"/>
  <c r="T45" i="10" s="1"/>
  <c r="AG45" i="10"/>
  <c r="AI45" i="10"/>
  <c r="N46" i="10"/>
  <c r="Q46" i="10"/>
  <c r="R46" i="10"/>
  <c r="S46" i="10"/>
  <c r="AG46" i="10"/>
  <c r="AI46" i="10"/>
  <c r="N47" i="10"/>
  <c r="Q47" i="10"/>
  <c r="R47" i="10"/>
  <c r="S47" i="10" s="1"/>
  <c r="AG47" i="10"/>
  <c r="AI47" i="10"/>
  <c r="N48" i="10"/>
  <c r="Q48" i="10"/>
  <c r="R48" i="10"/>
  <c r="S48" i="10" s="1"/>
  <c r="AG48" i="10"/>
  <c r="AI48" i="10"/>
  <c r="N49" i="10"/>
  <c r="Q49" i="10"/>
  <c r="R49" i="10"/>
  <c r="S49" i="10" s="1"/>
  <c r="T49" i="10" s="1"/>
  <c r="AG49" i="10"/>
  <c r="AI49" i="10"/>
  <c r="N50" i="10"/>
  <c r="Q50" i="10"/>
  <c r="R50" i="10"/>
  <c r="S50" i="10"/>
  <c r="AG50" i="10"/>
  <c r="AI50" i="10"/>
  <c r="N51" i="10"/>
  <c r="Q51" i="10"/>
  <c r="R51" i="10"/>
  <c r="S51" i="10" s="1"/>
  <c r="AG51" i="10"/>
  <c r="AI51" i="10"/>
  <c r="N52" i="10"/>
  <c r="Q52" i="10"/>
  <c r="R52" i="10"/>
  <c r="S52" i="10" s="1"/>
  <c r="AG52" i="10"/>
  <c r="AI52" i="10"/>
  <c r="N53" i="10"/>
  <c r="Q53" i="10"/>
  <c r="R53" i="10"/>
  <c r="S53" i="10"/>
  <c r="T53" i="10" s="1"/>
  <c r="AG53" i="10"/>
  <c r="AI53" i="10"/>
  <c r="N54" i="10"/>
  <c r="Q54" i="10"/>
  <c r="R54" i="10"/>
  <c r="S54" i="10" s="1"/>
  <c r="AG54" i="10"/>
  <c r="AI54" i="10"/>
  <c r="P252" i="12" l="1"/>
  <c r="AD252" i="12"/>
  <c r="I199" i="12"/>
  <c r="AC199" i="12" s="1"/>
  <c r="P184" i="12"/>
  <c r="AD184" i="12"/>
  <c r="I268" i="12"/>
  <c r="AC268" i="12" s="1"/>
  <c r="J191" i="12"/>
  <c r="N191" i="12"/>
  <c r="O191" i="12" s="1"/>
  <c r="M191" i="12"/>
  <c r="P183" i="12"/>
  <c r="AD183" i="12"/>
  <c r="I222" i="12"/>
  <c r="AC222" i="12" s="1"/>
  <c r="J192" i="12"/>
  <c r="N192" i="12"/>
  <c r="O192" i="12" s="1"/>
  <c r="M192" i="12"/>
  <c r="P206" i="12"/>
  <c r="AD206" i="12"/>
  <c r="N260" i="12"/>
  <c r="O260" i="12" s="1"/>
  <c r="J260" i="12"/>
  <c r="M260" i="12"/>
  <c r="I200" i="12"/>
  <c r="AC200" i="12" s="1"/>
  <c r="N214" i="12"/>
  <c r="O214" i="12" s="1"/>
  <c r="J214" i="12"/>
  <c r="M214" i="12"/>
  <c r="P103" i="12"/>
  <c r="AD103" i="12"/>
  <c r="I102" i="12"/>
  <c r="AC102" i="12" s="1"/>
  <c r="I94" i="12"/>
  <c r="AC94" i="12" s="1"/>
  <c r="P95" i="12"/>
  <c r="AD95" i="12"/>
  <c r="N86" i="12"/>
  <c r="O86" i="12" s="1"/>
  <c r="J86" i="12"/>
  <c r="M86" i="12"/>
  <c r="P78" i="12"/>
  <c r="AD78" i="12"/>
  <c r="T22" i="11"/>
  <c r="U22" i="11" s="1"/>
  <c r="P22" i="11"/>
  <c r="AK22" i="11"/>
  <c r="S22" i="11"/>
  <c r="AI22" i="11"/>
  <c r="S23" i="11"/>
  <c r="AK23" i="11"/>
  <c r="AI23" i="11"/>
  <c r="P23" i="11"/>
  <c r="T23" i="11"/>
  <c r="U23" i="11" s="1"/>
  <c r="AL59" i="11"/>
  <c r="V59" i="11"/>
  <c r="AJ59" i="11"/>
  <c r="S21" i="11"/>
  <c r="T21" i="11"/>
  <c r="U21" i="11" s="1"/>
  <c r="AI21" i="11"/>
  <c r="P21" i="11"/>
  <c r="AK21" i="11"/>
  <c r="C91" i="11"/>
  <c r="D83" i="11"/>
  <c r="O83" i="11" s="1"/>
  <c r="V20" i="11"/>
  <c r="AL20" i="11"/>
  <c r="AJ20" i="11"/>
  <c r="B24" i="11"/>
  <c r="S75" i="11"/>
  <c r="P75" i="11"/>
  <c r="AI75" i="11"/>
  <c r="AK75" i="11"/>
  <c r="T75" i="11"/>
  <c r="U75" i="11" s="1"/>
  <c r="K15" i="10"/>
  <c r="L15" i="10" s="1"/>
  <c r="AH15" i="10" s="1"/>
  <c r="AJ54" i="10"/>
  <c r="T54" i="10"/>
  <c r="AJ48" i="10"/>
  <c r="T48" i="10"/>
  <c r="T32" i="10"/>
  <c r="AJ32" i="10"/>
  <c r="T44" i="10"/>
  <c r="AJ44" i="10"/>
  <c r="AJ28" i="10"/>
  <c r="T28" i="10"/>
  <c r="T40" i="10"/>
  <c r="AJ40" i="10"/>
  <c r="T36" i="10"/>
  <c r="AJ36" i="10"/>
  <c r="K54" i="10"/>
  <c r="L54" i="10" s="1"/>
  <c r="AH54" i="10" s="1"/>
  <c r="K55" i="10"/>
  <c r="L55" i="10" s="1"/>
  <c r="AH55" i="10" s="1"/>
  <c r="T15" i="10"/>
  <c r="AJ15" i="10"/>
  <c r="K3" i="10"/>
  <c r="L3" i="10" s="1"/>
  <c r="K5" i="10"/>
  <c r="L5" i="10" s="1"/>
  <c r="K7" i="10"/>
  <c r="L7" i="10" s="1"/>
  <c r="AH7" i="10" s="1"/>
  <c r="K9" i="10"/>
  <c r="L9" i="10" s="1"/>
  <c r="K11" i="10"/>
  <c r="L11" i="10" s="1"/>
  <c r="K13" i="10"/>
  <c r="L13" i="10" s="1"/>
  <c r="K17" i="10"/>
  <c r="L17" i="10" s="1"/>
  <c r="AH17" i="10" s="1"/>
  <c r="K19" i="10"/>
  <c r="L19" i="10" s="1"/>
  <c r="K21" i="10"/>
  <c r="L21" i="10" s="1"/>
  <c r="K23" i="10"/>
  <c r="L23" i="10" s="1"/>
  <c r="K25" i="10"/>
  <c r="L25" i="10" s="1"/>
  <c r="AH25" i="10" s="1"/>
  <c r="K27" i="10"/>
  <c r="L27" i="10" s="1"/>
  <c r="AH27" i="10" s="1"/>
  <c r="K29" i="10"/>
  <c r="L29" i="10" s="1"/>
  <c r="AH29" i="10" s="1"/>
  <c r="K31" i="10"/>
  <c r="L31" i="10" s="1"/>
  <c r="AH31" i="10" s="1"/>
  <c r="K33" i="10"/>
  <c r="L33" i="10" s="1"/>
  <c r="AH33" i="10" s="1"/>
  <c r="K35" i="10"/>
  <c r="L35" i="10" s="1"/>
  <c r="AH35" i="10" s="1"/>
  <c r="K37" i="10"/>
  <c r="L37" i="10" s="1"/>
  <c r="AH37" i="10" s="1"/>
  <c r="K39" i="10"/>
  <c r="L39" i="10" s="1"/>
  <c r="AH39" i="10" s="1"/>
  <c r="K41" i="10"/>
  <c r="L41" i="10" s="1"/>
  <c r="AH41" i="10" s="1"/>
  <c r="K43" i="10"/>
  <c r="L43" i="10" s="1"/>
  <c r="AH43" i="10" s="1"/>
  <c r="K45" i="10"/>
  <c r="L45" i="10" s="1"/>
  <c r="AH45" i="10" s="1"/>
  <c r="K47" i="10"/>
  <c r="L47" i="10" s="1"/>
  <c r="AH47" i="10" s="1"/>
  <c r="K49" i="10"/>
  <c r="L49" i="10" s="1"/>
  <c r="AH49" i="10" s="1"/>
  <c r="K51" i="10"/>
  <c r="L51" i="10" s="1"/>
  <c r="AH51" i="10" s="1"/>
  <c r="K53" i="10"/>
  <c r="L53" i="10" s="1"/>
  <c r="AH53" i="10" s="1"/>
  <c r="K4" i="10"/>
  <c r="L4" i="10" s="1"/>
  <c r="K6" i="10"/>
  <c r="L6" i="10" s="1"/>
  <c r="AH6" i="10" s="1"/>
  <c r="K8" i="10"/>
  <c r="L8" i="10" s="1"/>
  <c r="K10" i="10"/>
  <c r="L10" i="10" s="1"/>
  <c r="K12" i="10"/>
  <c r="L12" i="10" s="1"/>
  <c r="AH12" i="10" s="1"/>
  <c r="K14" i="10"/>
  <c r="L14" i="10" s="1"/>
  <c r="AH14" i="10" s="1"/>
  <c r="K16" i="10"/>
  <c r="L16" i="10" s="1"/>
  <c r="K18" i="10"/>
  <c r="L18" i="10" s="1"/>
  <c r="K20" i="10"/>
  <c r="L20" i="10" s="1"/>
  <c r="AH20" i="10" s="1"/>
  <c r="K22" i="10"/>
  <c r="L22" i="10" s="1"/>
  <c r="K24" i="10"/>
  <c r="L24" i="10" s="1"/>
  <c r="K26" i="10"/>
  <c r="L26" i="10" s="1"/>
  <c r="K28" i="10"/>
  <c r="L28" i="10" s="1"/>
  <c r="AH28" i="10" s="1"/>
  <c r="K30" i="10"/>
  <c r="L30" i="10" s="1"/>
  <c r="AH30" i="10" s="1"/>
  <c r="K32" i="10"/>
  <c r="L32" i="10" s="1"/>
  <c r="AH32" i="10" s="1"/>
  <c r="K34" i="10"/>
  <c r="L34" i="10" s="1"/>
  <c r="AH34" i="10" s="1"/>
  <c r="K36" i="10"/>
  <c r="L36" i="10" s="1"/>
  <c r="AH36" i="10" s="1"/>
  <c r="K38" i="10"/>
  <c r="L38" i="10" s="1"/>
  <c r="AH38" i="10" s="1"/>
  <c r="K40" i="10"/>
  <c r="L40" i="10" s="1"/>
  <c r="AH40" i="10" s="1"/>
  <c r="K42" i="10"/>
  <c r="L42" i="10" s="1"/>
  <c r="AH42" i="10" s="1"/>
  <c r="K44" i="10"/>
  <c r="L44" i="10" s="1"/>
  <c r="AH44" i="10" s="1"/>
  <c r="K46" i="10"/>
  <c r="L46" i="10" s="1"/>
  <c r="AH46" i="10" s="1"/>
  <c r="K48" i="10"/>
  <c r="L48" i="10" s="1"/>
  <c r="AH48" i="10" s="1"/>
  <c r="K50" i="10"/>
  <c r="L50" i="10" s="1"/>
  <c r="AH50" i="10" s="1"/>
  <c r="K52" i="10"/>
  <c r="L52" i="10" s="1"/>
  <c r="AH52" i="10" s="1"/>
  <c r="AJ47" i="10"/>
  <c r="T47" i="10"/>
  <c r="T43" i="10"/>
  <c r="AJ43" i="10"/>
  <c r="AJ52" i="10"/>
  <c r="T52" i="10"/>
  <c r="AJ51" i="10"/>
  <c r="T51" i="10"/>
  <c r="T35" i="10"/>
  <c r="AJ35" i="10"/>
  <c r="T27" i="10"/>
  <c r="AJ27" i="10"/>
  <c r="T39" i="10"/>
  <c r="AJ39" i="10"/>
  <c r="T31" i="10"/>
  <c r="AJ31" i="10"/>
  <c r="AJ53" i="10"/>
  <c r="AJ45" i="10"/>
  <c r="AJ37" i="10"/>
  <c r="AJ29" i="10"/>
  <c r="T50" i="10"/>
  <c r="AJ50" i="10"/>
  <c r="T42" i="10"/>
  <c r="AJ42" i="10"/>
  <c r="T34" i="10"/>
  <c r="AJ34" i="10"/>
  <c r="AJ49" i="10"/>
  <c r="AJ41" i="10"/>
  <c r="AJ33" i="10"/>
  <c r="T46" i="10"/>
  <c r="AJ46" i="10"/>
  <c r="T38" i="10"/>
  <c r="AJ38" i="10"/>
  <c r="T30" i="10"/>
  <c r="AJ30" i="10"/>
  <c r="D6" i="10"/>
  <c r="Q3" i="10"/>
  <c r="R12" i="10"/>
  <c r="S12" i="10" s="1"/>
  <c r="AI26" i="10"/>
  <c r="AG26" i="10"/>
  <c r="R26" i="10"/>
  <c r="S26" i="10" s="1"/>
  <c r="Q26" i="10"/>
  <c r="N26" i="10"/>
  <c r="AI25" i="10"/>
  <c r="AG25" i="10"/>
  <c r="R25" i="10"/>
  <c r="S25" i="10" s="1"/>
  <c r="T25" i="10" s="1"/>
  <c r="Q25" i="10"/>
  <c r="N25" i="10"/>
  <c r="AI24" i="10"/>
  <c r="AG24" i="10"/>
  <c r="R24" i="10"/>
  <c r="S24" i="10" s="1"/>
  <c r="Q24" i="10"/>
  <c r="N24" i="10"/>
  <c r="AI23" i="10"/>
  <c r="AG23" i="10"/>
  <c r="R23" i="10"/>
  <c r="S23" i="10" s="1"/>
  <c r="T23" i="10" s="1"/>
  <c r="Q23" i="10"/>
  <c r="N23" i="10"/>
  <c r="AI22" i="10"/>
  <c r="AG22" i="10"/>
  <c r="R22" i="10"/>
  <c r="S22" i="10" s="1"/>
  <c r="Q22" i="10"/>
  <c r="N22" i="10"/>
  <c r="AI21" i="10"/>
  <c r="AG21" i="10"/>
  <c r="R21" i="10"/>
  <c r="S21" i="10" s="1"/>
  <c r="Q21" i="10"/>
  <c r="N21" i="10"/>
  <c r="AI20" i="10"/>
  <c r="AG20" i="10"/>
  <c r="R20" i="10"/>
  <c r="S20" i="10" s="1"/>
  <c r="Q20" i="10"/>
  <c r="N20" i="10"/>
  <c r="AI19" i="10"/>
  <c r="AG19" i="10"/>
  <c r="R19" i="10"/>
  <c r="S19" i="10" s="1"/>
  <c r="Q19" i="10"/>
  <c r="N19" i="10"/>
  <c r="AI18" i="10"/>
  <c r="AG18" i="10"/>
  <c r="R18" i="10"/>
  <c r="S18" i="10" s="1"/>
  <c r="Q18" i="10"/>
  <c r="N18" i="10"/>
  <c r="AI17" i="10"/>
  <c r="AG17" i="10"/>
  <c r="R17" i="10"/>
  <c r="S17" i="10" s="1"/>
  <c r="T17" i="10" s="1"/>
  <c r="Q17" i="10"/>
  <c r="N17" i="10"/>
  <c r="AI16" i="10"/>
  <c r="AG16" i="10"/>
  <c r="R16" i="10"/>
  <c r="S16" i="10" s="1"/>
  <c r="Q16" i="10"/>
  <c r="N16" i="10"/>
  <c r="AI14" i="10"/>
  <c r="AG14" i="10"/>
  <c r="R14" i="10"/>
  <c r="S14" i="10" s="1"/>
  <c r="Q14" i="10"/>
  <c r="N14" i="10"/>
  <c r="AI13" i="10"/>
  <c r="AG13" i="10"/>
  <c r="R13" i="10"/>
  <c r="S13" i="10" s="1"/>
  <c r="Q13" i="10"/>
  <c r="N13" i="10"/>
  <c r="AI12" i="10"/>
  <c r="AG12" i="10"/>
  <c r="Q12" i="10"/>
  <c r="N12" i="10"/>
  <c r="AI11" i="10"/>
  <c r="AG11" i="10"/>
  <c r="R11" i="10"/>
  <c r="S11" i="10" s="1"/>
  <c r="Q11" i="10"/>
  <c r="N11" i="10"/>
  <c r="AI10" i="10"/>
  <c r="AG10" i="10"/>
  <c r="R10" i="10"/>
  <c r="S10" i="10" s="1"/>
  <c r="Q10" i="10"/>
  <c r="N10" i="10"/>
  <c r="AI9" i="10"/>
  <c r="AG9" i="10"/>
  <c r="R9" i="10"/>
  <c r="S9" i="10" s="1"/>
  <c r="Q9" i="10"/>
  <c r="N9" i="10"/>
  <c r="AI8" i="10"/>
  <c r="AG8" i="10"/>
  <c r="R8" i="10"/>
  <c r="S8" i="10" s="1"/>
  <c r="Q8" i="10"/>
  <c r="N8" i="10"/>
  <c r="AI7" i="10"/>
  <c r="AG7" i="10"/>
  <c r="R7" i="10"/>
  <c r="S7" i="10" s="1"/>
  <c r="Q7" i="10"/>
  <c r="N7" i="10"/>
  <c r="AI6" i="10"/>
  <c r="AG6" i="10"/>
  <c r="R6" i="10"/>
  <c r="S6" i="10" s="1"/>
  <c r="Q6" i="10"/>
  <c r="N6" i="10"/>
  <c r="O15" i="10" s="1"/>
  <c r="P15" i="10" s="1"/>
  <c r="V15" i="10" s="1"/>
  <c r="AI5" i="10"/>
  <c r="AG5" i="10"/>
  <c r="R5" i="10"/>
  <c r="S5" i="10" s="1"/>
  <c r="Q5" i="10"/>
  <c r="N5" i="10"/>
  <c r="AI4" i="10"/>
  <c r="AG4" i="10"/>
  <c r="R4" i="10"/>
  <c r="S4" i="10" s="1"/>
  <c r="Q4" i="10"/>
  <c r="N4" i="10"/>
  <c r="AI3" i="10"/>
  <c r="AG3" i="10"/>
  <c r="R3" i="10"/>
  <c r="S3" i="10" s="1"/>
  <c r="AJ3" i="10" s="1"/>
  <c r="N3" i="10"/>
  <c r="AJ2" i="10"/>
  <c r="AI2" i="10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3" i="9"/>
  <c r="X73" i="9"/>
  <c r="W73" i="9"/>
  <c r="V73" i="9"/>
  <c r="C73" i="9"/>
  <c r="F73" i="9"/>
  <c r="G73" i="9"/>
  <c r="H73" i="9"/>
  <c r="I73" i="9"/>
  <c r="V2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C30" i="9"/>
  <c r="F30" i="9"/>
  <c r="G30" i="9"/>
  <c r="H30" i="9"/>
  <c r="W30" i="9"/>
  <c r="C31" i="9"/>
  <c r="F31" i="9"/>
  <c r="G31" i="9"/>
  <c r="H31" i="9" s="1"/>
  <c r="W31" i="9"/>
  <c r="C32" i="9"/>
  <c r="F32" i="9"/>
  <c r="G32" i="9"/>
  <c r="H32" i="9"/>
  <c r="I32" i="9" s="1"/>
  <c r="W32" i="9"/>
  <c r="C33" i="9"/>
  <c r="F33" i="9"/>
  <c r="G33" i="9"/>
  <c r="H33" i="9" s="1"/>
  <c r="W33" i="9"/>
  <c r="C34" i="9"/>
  <c r="F34" i="9"/>
  <c r="G34" i="9"/>
  <c r="H34" i="9"/>
  <c r="W34" i="9"/>
  <c r="C35" i="9"/>
  <c r="F35" i="9"/>
  <c r="G35" i="9"/>
  <c r="H35" i="9"/>
  <c r="X35" i="9" s="1"/>
  <c r="I35" i="9"/>
  <c r="W35" i="9"/>
  <c r="C36" i="9"/>
  <c r="F36" i="9"/>
  <c r="G36" i="9"/>
  <c r="H36" i="9"/>
  <c r="I36" i="9"/>
  <c r="W36" i="9"/>
  <c r="X36" i="9"/>
  <c r="C37" i="9"/>
  <c r="F37" i="9"/>
  <c r="G37" i="9"/>
  <c r="H37" i="9" s="1"/>
  <c r="W37" i="9"/>
  <c r="C38" i="9"/>
  <c r="F38" i="9"/>
  <c r="G38" i="9"/>
  <c r="H38" i="9"/>
  <c r="W38" i="9"/>
  <c r="C39" i="9"/>
  <c r="F39" i="9"/>
  <c r="G39" i="9"/>
  <c r="H39" i="9"/>
  <c r="I39" i="9"/>
  <c r="W39" i="9"/>
  <c r="X39" i="9"/>
  <c r="C40" i="9"/>
  <c r="F40" i="9"/>
  <c r="G40" i="9"/>
  <c r="H40" i="9"/>
  <c r="I40" i="9"/>
  <c r="W40" i="9"/>
  <c r="X40" i="9"/>
  <c r="C41" i="9"/>
  <c r="F41" i="9"/>
  <c r="G41" i="9"/>
  <c r="H41" i="9" s="1"/>
  <c r="W41" i="9"/>
  <c r="C42" i="9"/>
  <c r="F42" i="9"/>
  <c r="G42" i="9"/>
  <c r="H42" i="9"/>
  <c r="W42" i="9"/>
  <c r="C43" i="9"/>
  <c r="F43" i="9"/>
  <c r="G43" i="9"/>
  <c r="H43" i="9"/>
  <c r="I43" i="9"/>
  <c r="W43" i="9"/>
  <c r="X43" i="9"/>
  <c r="C44" i="9"/>
  <c r="F44" i="9"/>
  <c r="G44" i="9"/>
  <c r="H44" i="9"/>
  <c r="I44" i="9"/>
  <c r="W44" i="9"/>
  <c r="X44" i="9"/>
  <c r="C45" i="9"/>
  <c r="F45" i="9"/>
  <c r="G45" i="9"/>
  <c r="H45" i="9" s="1"/>
  <c r="W45" i="9"/>
  <c r="C46" i="9"/>
  <c r="F46" i="9"/>
  <c r="G46" i="9"/>
  <c r="H46" i="9"/>
  <c r="W46" i="9"/>
  <c r="C47" i="9"/>
  <c r="F47" i="9"/>
  <c r="G47" i="9"/>
  <c r="H47" i="9"/>
  <c r="I47" i="9" s="1"/>
  <c r="W47" i="9"/>
  <c r="X47" i="9"/>
  <c r="C48" i="9"/>
  <c r="F48" i="9"/>
  <c r="G48" i="9"/>
  <c r="H48" i="9"/>
  <c r="I48" i="9"/>
  <c r="W48" i="9"/>
  <c r="X48" i="9"/>
  <c r="C49" i="9"/>
  <c r="F49" i="9"/>
  <c r="G49" i="9"/>
  <c r="H49" i="9" s="1"/>
  <c r="W49" i="9"/>
  <c r="C50" i="9"/>
  <c r="F50" i="9"/>
  <c r="G50" i="9"/>
  <c r="H50" i="9" s="1"/>
  <c r="W50" i="9"/>
  <c r="C51" i="9"/>
  <c r="F51" i="9"/>
  <c r="G51" i="9"/>
  <c r="H51" i="9" s="1"/>
  <c r="W51" i="9"/>
  <c r="C52" i="9"/>
  <c r="F52" i="9"/>
  <c r="G52" i="9"/>
  <c r="H52" i="9"/>
  <c r="I52" i="9"/>
  <c r="W52" i="9"/>
  <c r="X52" i="9"/>
  <c r="C53" i="9"/>
  <c r="F53" i="9"/>
  <c r="G53" i="9"/>
  <c r="H53" i="9" s="1"/>
  <c r="W53" i="9"/>
  <c r="C54" i="9"/>
  <c r="F54" i="9"/>
  <c r="G54" i="9"/>
  <c r="H54" i="9"/>
  <c r="I54" i="9" s="1"/>
  <c r="W54" i="9"/>
  <c r="C55" i="9"/>
  <c r="F55" i="9"/>
  <c r="G55" i="9"/>
  <c r="H55" i="9" s="1"/>
  <c r="W55" i="9"/>
  <c r="C56" i="9"/>
  <c r="F56" i="9"/>
  <c r="G56" i="9"/>
  <c r="H56" i="9"/>
  <c r="I56" i="9" s="1"/>
  <c r="W56" i="9"/>
  <c r="C57" i="9"/>
  <c r="F57" i="9"/>
  <c r="G57" i="9"/>
  <c r="H57" i="9" s="1"/>
  <c r="W57" i="9"/>
  <c r="C58" i="9"/>
  <c r="F58" i="9"/>
  <c r="G58" i="9"/>
  <c r="H58" i="9"/>
  <c r="I58" i="9" s="1"/>
  <c r="W58" i="9"/>
  <c r="C59" i="9"/>
  <c r="F59" i="9"/>
  <c r="G59" i="9"/>
  <c r="H59" i="9" s="1"/>
  <c r="W59" i="9"/>
  <c r="C60" i="9"/>
  <c r="F60" i="9"/>
  <c r="G60" i="9"/>
  <c r="H60" i="9"/>
  <c r="I60" i="9" s="1"/>
  <c r="W60" i="9"/>
  <c r="C61" i="9"/>
  <c r="F61" i="9"/>
  <c r="G61" i="9"/>
  <c r="H61" i="9" s="1"/>
  <c r="W61" i="9"/>
  <c r="C62" i="9"/>
  <c r="F62" i="9"/>
  <c r="G62" i="9"/>
  <c r="H62" i="9"/>
  <c r="I62" i="9" s="1"/>
  <c r="W62" i="9"/>
  <c r="C63" i="9"/>
  <c r="F63" i="9"/>
  <c r="G63" i="9"/>
  <c r="H63" i="9" s="1"/>
  <c r="W63" i="9"/>
  <c r="C64" i="9"/>
  <c r="F64" i="9"/>
  <c r="G64" i="9"/>
  <c r="H64" i="9"/>
  <c r="I64" i="9" s="1"/>
  <c r="W64" i="9"/>
  <c r="C65" i="9"/>
  <c r="F65" i="9"/>
  <c r="G65" i="9"/>
  <c r="H65" i="9" s="1"/>
  <c r="W65" i="9"/>
  <c r="C66" i="9"/>
  <c r="F66" i="9"/>
  <c r="G66" i="9"/>
  <c r="H66" i="9"/>
  <c r="I66" i="9" s="1"/>
  <c r="W66" i="9"/>
  <c r="C67" i="9"/>
  <c r="F67" i="9"/>
  <c r="G67" i="9"/>
  <c r="H67" i="9" s="1"/>
  <c r="W67" i="9"/>
  <c r="C68" i="9"/>
  <c r="F68" i="9"/>
  <c r="G68" i="9"/>
  <c r="H68" i="9"/>
  <c r="W68" i="9"/>
  <c r="C69" i="9"/>
  <c r="F69" i="9"/>
  <c r="G69" i="9"/>
  <c r="H69" i="9" s="1"/>
  <c r="I69" i="9"/>
  <c r="W69" i="9"/>
  <c r="X69" i="9"/>
  <c r="C70" i="9"/>
  <c r="F70" i="9"/>
  <c r="G70" i="9"/>
  <c r="H70" i="9"/>
  <c r="W70" i="9"/>
  <c r="C71" i="9"/>
  <c r="F71" i="9"/>
  <c r="G71" i="9"/>
  <c r="H71" i="9"/>
  <c r="I71" i="9" s="1"/>
  <c r="W71" i="9"/>
  <c r="X71" i="9"/>
  <c r="C72" i="9"/>
  <c r="F72" i="9"/>
  <c r="G72" i="9"/>
  <c r="H72" i="9"/>
  <c r="I72" i="9"/>
  <c r="W72" i="9"/>
  <c r="X72" i="9"/>
  <c r="J200" i="12" l="1"/>
  <c r="N200" i="12"/>
  <c r="O200" i="12" s="1"/>
  <c r="M200" i="12"/>
  <c r="P260" i="12"/>
  <c r="AD260" i="12"/>
  <c r="J268" i="12"/>
  <c r="N268" i="12"/>
  <c r="O268" i="12" s="1"/>
  <c r="M268" i="12"/>
  <c r="I207" i="12"/>
  <c r="AC207" i="12" s="1"/>
  <c r="P192" i="12"/>
  <c r="AD192" i="12"/>
  <c r="N222" i="12"/>
  <c r="O222" i="12" s="1"/>
  <c r="J222" i="12"/>
  <c r="M222" i="12"/>
  <c r="I276" i="12"/>
  <c r="AC276" i="12" s="1"/>
  <c r="M199" i="12"/>
  <c r="N199" i="12"/>
  <c r="O199" i="12" s="1"/>
  <c r="J199" i="12"/>
  <c r="P214" i="12"/>
  <c r="AD214" i="12"/>
  <c r="I208" i="12"/>
  <c r="AC208" i="12" s="1"/>
  <c r="I230" i="12"/>
  <c r="AC230" i="12" s="1"/>
  <c r="P191" i="12"/>
  <c r="AD191" i="12"/>
  <c r="N102" i="12"/>
  <c r="O102" i="12" s="1"/>
  <c r="M102" i="12"/>
  <c r="J102" i="12"/>
  <c r="P86" i="12"/>
  <c r="AD86" i="12"/>
  <c r="N94" i="12"/>
  <c r="O94" i="12" s="1"/>
  <c r="J94" i="12"/>
  <c r="M94" i="12"/>
  <c r="AL22" i="11"/>
  <c r="V22" i="11"/>
  <c r="AJ22" i="11"/>
  <c r="V23" i="11"/>
  <c r="AL23" i="11"/>
  <c r="AJ23" i="11"/>
  <c r="C99" i="11"/>
  <c r="D99" i="11" s="1"/>
  <c r="O99" i="11" s="1"/>
  <c r="D91" i="11"/>
  <c r="O91" i="11" s="1"/>
  <c r="B25" i="11"/>
  <c r="D24" i="11"/>
  <c r="O24" i="11" s="1"/>
  <c r="V21" i="11"/>
  <c r="AL21" i="11"/>
  <c r="AJ21" i="11"/>
  <c r="AL75" i="11"/>
  <c r="V75" i="11"/>
  <c r="AJ75" i="11"/>
  <c r="T83" i="11"/>
  <c r="U83" i="11" s="1"/>
  <c r="AI83" i="11"/>
  <c r="AK83" i="11"/>
  <c r="P83" i="11"/>
  <c r="S83" i="11"/>
  <c r="AH4" i="10"/>
  <c r="AH13" i="10"/>
  <c r="AH24" i="10"/>
  <c r="AH16" i="10"/>
  <c r="AH8" i="10"/>
  <c r="AH19" i="10"/>
  <c r="AH9" i="10"/>
  <c r="AH22" i="10"/>
  <c r="AH23" i="10"/>
  <c r="AH5" i="10"/>
  <c r="AH26" i="10"/>
  <c r="AH18" i="10"/>
  <c r="AH10" i="10"/>
  <c r="AH21" i="10"/>
  <c r="AH11" i="10"/>
  <c r="AH3" i="10"/>
  <c r="O48" i="10"/>
  <c r="P48" i="10" s="1"/>
  <c r="V48" i="10" s="1"/>
  <c r="O45" i="10"/>
  <c r="P45" i="10" s="1"/>
  <c r="V45" i="10" s="1"/>
  <c r="O29" i="10"/>
  <c r="P29" i="10" s="1"/>
  <c r="V29" i="10" s="1"/>
  <c r="O44" i="10"/>
  <c r="P44" i="10" s="1"/>
  <c r="V44" i="10" s="1"/>
  <c r="O38" i="10"/>
  <c r="P38" i="10" s="1"/>
  <c r="V38" i="10" s="1"/>
  <c r="O41" i="10"/>
  <c r="P41" i="10" s="1"/>
  <c r="V41" i="10" s="1"/>
  <c r="O35" i="10"/>
  <c r="P35" i="10" s="1"/>
  <c r="V35" i="10" s="1"/>
  <c r="O31" i="10"/>
  <c r="P31" i="10" s="1"/>
  <c r="V31" i="10" s="1"/>
  <c r="O39" i="10"/>
  <c r="P39" i="10" s="1"/>
  <c r="V39" i="10" s="1"/>
  <c r="O47" i="10"/>
  <c r="P47" i="10" s="1"/>
  <c r="V47" i="10" s="1"/>
  <c r="O27" i="10"/>
  <c r="P27" i="10" s="1"/>
  <c r="V27" i="10" s="1"/>
  <c r="O54" i="10"/>
  <c r="P54" i="10" s="1"/>
  <c r="V54" i="10" s="1"/>
  <c r="O53" i="10"/>
  <c r="P53" i="10" s="1"/>
  <c r="V53" i="10" s="1"/>
  <c r="O37" i="10"/>
  <c r="P37" i="10" s="1"/>
  <c r="V37" i="10" s="1"/>
  <c r="O36" i="10"/>
  <c r="P36" i="10" s="1"/>
  <c r="V36" i="10" s="1"/>
  <c r="O32" i="10"/>
  <c r="P32" i="10" s="1"/>
  <c r="V32" i="10" s="1"/>
  <c r="O40" i="10"/>
  <c r="P40" i="10" s="1"/>
  <c r="V40" i="10" s="1"/>
  <c r="O50" i="10"/>
  <c r="P50" i="10" s="1"/>
  <c r="V50" i="10" s="1"/>
  <c r="O46" i="10"/>
  <c r="P46" i="10" s="1"/>
  <c r="V46" i="10" s="1"/>
  <c r="O30" i="10"/>
  <c r="P30" i="10" s="1"/>
  <c r="V30" i="10" s="1"/>
  <c r="O49" i="10"/>
  <c r="P49" i="10" s="1"/>
  <c r="V49" i="10" s="1"/>
  <c r="O33" i="10"/>
  <c r="P33" i="10" s="1"/>
  <c r="V33" i="10" s="1"/>
  <c r="O28" i="10"/>
  <c r="P28" i="10" s="1"/>
  <c r="V28" i="10" s="1"/>
  <c r="O34" i="10"/>
  <c r="P34" i="10" s="1"/>
  <c r="V34" i="10" s="1"/>
  <c r="O42" i="10"/>
  <c r="P42" i="10" s="1"/>
  <c r="V42" i="10" s="1"/>
  <c r="O52" i="10"/>
  <c r="P52" i="10" s="1"/>
  <c r="V52" i="10" s="1"/>
  <c r="O51" i="10"/>
  <c r="P51" i="10" s="1"/>
  <c r="V51" i="10" s="1"/>
  <c r="O43" i="10"/>
  <c r="P43" i="10" s="1"/>
  <c r="V43" i="10" s="1"/>
  <c r="AJ25" i="10"/>
  <c r="O8" i="10"/>
  <c r="P8" i="10" s="1"/>
  <c r="V8" i="10" s="1"/>
  <c r="O4" i="10"/>
  <c r="P4" i="10" s="1"/>
  <c r="V4" i="10" s="1"/>
  <c r="O3" i="10"/>
  <c r="P3" i="10" s="1"/>
  <c r="V3" i="10" s="1"/>
  <c r="O14" i="10"/>
  <c r="P14" i="10" s="1"/>
  <c r="V14" i="10" s="1"/>
  <c r="O12" i="10"/>
  <c r="P12" i="10" s="1"/>
  <c r="V12" i="10" s="1"/>
  <c r="O10" i="10"/>
  <c r="P10" i="10" s="1"/>
  <c r="V10" i="10" s="1"/>
  <c r="O6" i="10"/>
  <c r="P6" i="10" s="1"/>
  <c r="V6" i="10" s="1"/>
  <c r="AJ4" i="10"/>
  <c r="T4" i="10"/>
  <c r="AJ11" i="10"/>
  <c r="T11" i="10"/>
  <c r="T7" i="10"/>
  <c r="AJ7" i="10"/>
  <c r="T5" i="10"/>
  <c r="AJ5" i="10"/>
  <c r="T9" i="10"/>
  <c r="AJ9" i="10"/>
  <c r="AJ13" i="10"/>
  <c r="T13" i="10"/>
  <c r="AJ21" i="10"/>
  <c r="O25" i="10"/>
  <c r="P25" i="10" s="1"/>
  <c r="V25" i="10" s="1"/>
  <c r="O21" i="10"/>
  <c r="P21" i="10" s="1"/>
  <c r="V21" i="10" s="1"/>
  <c r="O17" i="10"/>
  <c r="P17" i="10" s="1"/>
  <c r="V17" i="10" s="1"/>
  <c r="O11" i="10"/>
  <c r="P11" i="10" s="1"/>
  <c r="V11" i="10" s="1"/>
  <c r="O7" i="10"/>
  <c r="P7" i="10" s="1"/>
  <c r="V7" i="10" s="1"/>
  <c r="O23" i="10"/>
  <c r="P23" i="10" s="1"/>
  <c r="V23" i="10" s="1"/>
  <c r="O19" i="10"/>
  <c r="P19" i="10" s="1"/>
  <c r="V19" i="10" s="1"/>
  <c r="O13" i="10"/>
  <c r="P13" i="10" s="1"/>
  <c r="V13" i="10" s="1"/>
  <c r="O9" i="10"/>
  <c r="P9" i="10" s="1"/>
  <c r="V9" i="10" s="1"/>
  <c r="O5" i="10"/>
  <c r="P5" i="10" s="1"/>
  <c r="V5" i="10" s="1"/>
  <c r="AJ6" i="10"/>
  <c r="T6" i="10"/>
  <c r="AJ8" i="10"/>
  <c r="T8" i="10"/>
  <c r="AJ10" i="10"/>
  <c r="T10" i="10"/>
  <c r="AJ12" i="10"/>
  <c r="T12" i="10"/>
  <c r="AJ14" i="10"/>
  <c r="T14" i="10"/>
  <c r="AJ16" i="10"/>
  <c r="T16" i="10"/>
  <c r="AJ18" i="10"/>
  <c r="T18" i="10"/>
  <c r="T19" i="10"/>
  <c r="AJ20" i="10"/>
  <c r="T20" i="10"/>
  <c r="T21" i="10"/>
  <c r="AJ22" i="10"/>
  <c r="T22" i="10"/>
  <c r="AJ24" i="10"/>
  <c r="T24" i="10"/>
  <c r="AJ26" i="10"/>
  <c r="T26" i="10"/>
  <c r="AJ19" i="10"/>
  <c r="O16" i="10"/>
  <c r="P16" i="10" s="1"/>
  <c r="V16" i="10" s="1"/>
  <c r="O18" i="10"/>
  <c r="P18" i="10" s="1"/>
  <c r="V18" i="10" s="1"/>
  <c r="O20" i="10"/>
  <c r="P20" i="10" s="1"/>
  <c r="V20" i="10" s="1"/>
  <c r="O22" i="10"/>
  <c r="P22" i="10" s="1"/>
  <c r="V22" i="10" s="1"/>
  <c r="O24" i="10"/>
  <c r="P24" i="10" s="1"/>
  <c r="V24" i="10" s="1"/>
  <c r="AJ17" i="10"/>
  <c r="AJ23" i="10"/>
  <c r="T3" i="10"/>
  <c r="U15" i="10" s="1"/>
  <c r="X15" i="10" s="1"/>
  <c r="Y15" i="10" s="1"/>
  <c r="O26" i="10"/>
  <c r="P26" i="10" s="1"/>
  <c r="V26" i="10" s="1"/>
  <c r="X51" i="9"/>
  <c r="I51" i="9"/>
  <c r="I70" i="9"/>
  <c r="X70" i="9"/>
  <c r="I68" i="9"/>
  <c r="X68" i="9"/>
  <c r="I63" i="9"/>
  <c r="X63" i="9"/>
  <c r="I55" i="9"/>
  <c r="X55" i="9"/>
  <c r="I50" i="9"/>
  <c r="X50" i="9"/>
  <c r="I65" i="9"/>
  <c r="X65" i="9"/>
  <c r="I57" i="9"/>
  <c r="X57" i="9"/>
  <c r="I67" i="9"/>
  <c r="X67" i="9"/>
  <c r="I59" i="9"/>
  <c r="X59" i="9"/>
  <c r="I61" i="9"/>
  <c r="X61" i="9"/>
  <c r="I53" i="9"/>
  <c r="X53" i="9"/>
  <c r="I45" i="9"/>
  <c r="X45" i="9"/>
  <c r="I37" i="9"/>
  <c r="X37" i="9"/>
  <c r="I30" i="9"/>
  <c r="X30" i="9"/>
  <c r="X64" i="9"/>
  <c r="X60" i="9"/>
  <c r="X56" i="9"/>
  <c r="I49" i="9"/>
  <c r="X49" i="9"/>
  <c r="I42" i="9"/>
  <c r="X42" i="9"/>
  <c r="I34" i="9"/>
  <c r="X34" i="9"/>
  <c r="I41" i="9"/>
  <c r="X41" i="9"/>
  <c r="I33" i="9"/>
  <c r="X33" i="9"/>
  <c r="X31" i="9"/>
  <c r="X66" i="9"/>
  <c r="X62" i="9"/>
  <c r="X58" i="9"/>
  <c r="X54" i="9"/>
  <c r="I46" i="9"/>
  <c r="X46" i="9"/>
  <c r="I38" i="9"/>
  <c r="X38" i="9"/>
  <c r="I31" i="9"/>
  <c r="X32" i="9"/>
  <c r="W29" i="9"/>
  <c r="H29" i="9"/>
  <c r="I29" i="9" s="1"/>
  <c r="G29" i="9"/>
  <c r="F29" i="9"/>
  <c r="C29" i="9"/>
  <c r="W28" i="9"/>
  <c r="H28" i="9"/>
  <c r="I28" i="9" s="1"/>
  <c r="G28" i="9"/>
  <c r="F28" i="9"/>
  <c r="C28" i="9"/>
  <c r="W27" i="9"/>
  <c r="V27" i="9"/>
  <c r="G27" i="9"/>
  <c r="H27" i="9" s="1"/>
  <c r="F27" i="9"/>
  <c r="C27" i="9"/>
  <c r="W26" i="9"/>
  <c r="V26" i="9"/>
  <c r="G26" i="9"/>
  <c r="H26" i="9" s="1"/>
  <c r="F26" i="9"/>
  <c r="C26" i="9"/>
  <c r="W25" i="9"/>
  <c r="V25" i="9"/>
  <c r="G25" i="9"/>
  <c r="H25" i="9" s="1"/>
  <c r="F25" i="9"/>
  <c r="C25" i="9"/>
  <c r="W24" i="9"/>
  <c r="V24" i="9"/>
  <c r="G24" i="9"/>
  <c r="H24" i="9" s="1"/>
  <c r="I24" i="9" s="1"/>
  <c r="F24" i="9"/>
  <c r="C24" i="9"/>
  <c r="W23" i="9"/>
  <c r="V23" i="9"/>
  <c r="G23" i="9"/>
  <c r="H23" i="9" s="1"/>
  <c r="F23" i="9"/>
  <c r="C23" i="9"/>
  <c r="W22" i="9"/>
  <c r="V22" i="9"/>
  <c r="G22" i="9"/>
  <c r="H22" i="9" s="1"/>
  <c r="F22" i="9"/>
  <c r="C22" i="9"/>
  <c r="W21" i="9"/>
  <c r="V21" i="9"/>
  <c r="G21" i="9"/>
  <c r="H21" i="9" s="1"/>
  <c r="F21" i="9"/>
  <c r="C21" i="9"/>
  <c r="W20" i="9"/>
  <c r="V20" i="9"/>
  <c r="H20" i="9"/>
  <c r="I20" i="9" s="1"/>
  <c r="G20" i="9"/>
  <c r="F20" i="9"/>
  <c r="C20" i="9"/>
  <c r="W19" i="9"/>
  <c r="V19" i="9"/>
  <c r="G19" i="9"/>
  <c r="H19" i="9" s="1"/>
  <c r="F19" i="9"/>
  <c r="C19" i="9"/>
  <c r="W18" i="9"/>
  <c r="V18" i="9"/>
  <c r="G18" i="9"/>
  <c r="H18" i="9" s="1"/>
  <c r="F18" i="9"/>
  <c r="C18" i="9"/>
  <c r="W17" i="9"/>
  <c r="V17" i="9"/>
  <c r="G17" i="9"/>
  <c r="H17" i="9" s="1"/>
  <c r="F17" i="9"/>
  <c r="C17" i="9"/>
  <c r="W16" i="9"/>
  <c r="V16" i="9"/>
  <c r="G16" i="9"/>
  <c r="H16" i="9" s="1"/>
  <c r="I16" i="9" s="1"/>
  <c r="F16" i="9"/>
  <c r="C16" i="9"/>
  <c r="W15" i="9"/>
  <c r="V15" i="9"/>
  <c r="G15" i="9"/>
  <c r="H15" i="9" s="1"/>
  <c r="F15" i="9"/>
  <c r="C15" i="9"/>
  <c r="W14" i="9"/>
  <c r="V14" i="9"/>
  <c r="G14" i="9"/>
  <c r="H14" i="9" s="1"/>
  <c r="F14" i="9"/>
  <c r="C14" i="9"/>
  <c r="W13" i="9"/>
  <c r="V13" i="9"/>
  <c r="G13" i="9"/>
  <c r="H13" i="9" s="1"/>
  <c r="F13" i="9"/>
  <c r="C13" i="9"/>
  <c r="W12" i="9"/>
  <c r="V12" i="9"/>
  <c r="G12" i="9"/>
  <c r="H12" i="9" s="1"/>
  <c r="I12" i="9" s="1"/>
  <c r="F12" i="9"/>
  <c r="C12" i="9"/>
  <c r="W11" i="9"/>
  <c r="V11" i="9"/>
  <c r="G11" i="9"/>
  <c r="H11" i="9" s="1"/>
  <c r="F11" i="9"/>
  <c r="C11" i="9"/>
  <c r="W10" i="9"/>
  <c r="V10" i="9"/>
  <c r="G10" i="9"/>
  <c r="H10" i="9" s="1"/>
  <c r="F10" i="9"/>
  <c r="C10" i="9"/>
  <c r="W9" i="9"/>
  <c r="V9" i="9"/>
  <c r="G9" i="9"/>
  <c r="H9" i="9" s="1"/>
  <c r="F9" i="9"/>
  <c r="C9" i="9"/>
  <c r="W8" i="9"/>
  <c r="V8" i="9"/>
  <c r="G8" i="9"/>
  <c r="H8" i="9" s="1"/>
  <c r="I8" i="9" s="1"/>
  <c r="F8" i="9"/>
  <c r="C8" i="9"/>
  <c r="W7" i="9"/>
  <c r="V7" i="9"/>
  <c r="G7" i="9"/>
  <c r="H7" i="9" s="1"/>
  <c r="F7" i="9"/>
  <c r="C7" i="9"/>
  <c r="D73" i="9" s="1"/>
  <c r="E73" i="9" s="1"/>
  <c r="K73" i="9" s="1"/>
  <c r="W6" i="9"/>
  <c r="V6" i="9"/>
  <c r="G6" i="9"/>
  <c r="H6" i="9" s="1"/>
  <c r="F6" i="9"/>
  <c r="C6" i="9"/>
  <c r="W5" i="9"/>
  <c r="V5" i="9"/>
  <c r="G5" i="9"/>
  <c r="H5" i="9" s="1"/>
  <c r="F5" i="9"/>
  <c r="C5" i="9"/>
  <c r="W4" i="9"/>
  <c r="V4" i="9"/>
  <c r="G4" i="9"/>
  <c r="H4" i="9" s="1"/>
  <c r="F4" i="9"/>
  <c r="C4" i="9"/>
  <c r="W3" i="9"/>
  <c r="V3" i="9"/>
  <c r="G3" i="9"/>
  <c r="H3" i="9" s="1"/>
  <c r="F3" i="9"/>
  <c r="C3" i="9"/>
  <c r="X2" i="9"/>
  <c r="W2" i="9"/>
  <c r="X30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" i="6"/>
  <c r="X2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" i="6"/>
  <c r="V34" i="6"/>
  <c r="V33" i="6"/>
  <c r="V29" i="6"/>
  <c r="X88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9" i="4"/>
  <c r="X3" i="4"/>
  <c r="W2" i="4"/>
  <c r="X2" i="4"/>
  <c r="W88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" i="6"/>
  <c r="T10" i="6"/>
  <c r="V2" i="6"/>
  <c r="G29" i="6"/>
  <c r="H29" i="6" s="1"/>
  <c r="F29" i="6"/>
  <c r="C29" i="6"/>
  <c r="V28" i="6"/>
  <c r="G28" i="6"/>
  <c r="H28" i="6" s="1"/>
  <c r="F28" i="6"/>
  <c r="C28" i="6"/>
  <c r="V27" i="6"/>
  <c r="G27" i="6"/>
  <c r="H27" i="6" s="1"/>
  <c r="I27" i="6" s="1"/>
  <c r="F27" i="6"/>
  <c r="C27" i="6"/>
  <c r="V26" i="6"/>
  <c r="G26" i="6"/>
  <c r="H26" i="6" s="1"/>
  <c r="I26" i="6" s="1"/>
  <c r="F26" i="6"/>
  <c r="C26" i="6"/>
  <c r="V25" i="6"/>
  <c r="H25" i="6"/>
  <c r="I25" i="6" s="1"/>
  <c r="G25" i="6"/>
  <c r="F25" i="6"/>
  <c r="C25" i="6"/>
  <c r="V24" i="6"/>
  <c r="G24" i="6"/>
  <c r="H24" i="6" s="1"/>
  <c r="F24" i="6"/>
  <c r="C24" i="6"/>
  <c r="V23" i="6"/>
  <c r="G23" i="6"/>
  <c r="H23" i="6" s="1"/>
  <c r="F23" i="6"/>
  <c r="C23" i="6"/>
  <c r="V22" i="6"/>
  <c r="G22" i="6"/>
  <c r="H22" i="6" s="1"/>
  <c r="F22" i="6"/>
  <c r="C22" i="6"/>
  <c r="V21" i="6"/>
  <c r="G21" i="6"/>
  <c r="H21" i="6" s="1"/>
  <c r="F21" i="6"/>
  <c r="C21" i="6"/>
  <c r="V20" i="6"/>
  <c r="G20" i="6"/>
  <c r="H20" i="6" s="1"/>
  <c r="F20" i="6"/>
  <c r="C20" i="6"/>
  <c r="V19" i="6"/>
  <c r="H19" i="6"/>
  <c r="G19" i="6"/>
  <c r="F19" i="6"/>
  <c r="C19" i="6"/>
  <c r="V18" i="6"/>
  <c r="G18" i="6"/>
  <c r="H18" i="6" s="1"/>
  <c r="F18" i="6"/>
  <c r="C18" i="6"/>
  <c r="V17" i="6"/>
  <c r="G17" i="6"/>
  <c r="H17" i="6" s="1"/>
  <c r="F17" i="6"/>
  <c r="C17" i="6"/>
  <c r="V16" i="6"/>
  <c r="G16" i="6"/>
  <c r="H16" i="6" s="1"/>
  <c r="F16" i="6"/>
  <c r="C16" i="6"/>
  <c r="V15" i="6"/>
  <c r="G15" i="6"/>
  <c r="H15" i="6" s="1"/>
  <c r="F15" i="6"/>
  <c r="C15" i="6"/>
  <c r="V14" i="6"/>
  <c r="G14" i="6"/>
  <c r="H14" i="6" s="1"/>
  <c r="F14" i="6"/>
  <c r="C14" i="6"/>
  <c r="V13" i="6"/>
  <c r="G13" i="6"/>
  <c r="H13" i="6" s="1"/>
  <c r="F13" i="6"/>
  <c r="C13" i="6"/>
  <c r="V12" i="6"/>
  <c r="G12" i="6"/>
  <c r="H12" i="6" s="1"/>
  <c r="F12" i="6"/>
  <c r="C12" i="6"/>
  <c r="V11" i="6"/>
  <c r="G11" i="6"/>
  <c r="H11" i="6" s="1"/>
  <c r="F11" i="6"/>
  <c r="C11" i="6"/>
  <c r="V10" i="6"/>
  <c r="G10" i="6"/>
  <c r="H10" i="6" s="1"/>
  <c r="F10" i="6"/>
  <c r="C10" i="6"/>
  <c r="V9" i="6"/>
  <c r="G9" i="6"/>
  <c r="H9" i="6" s="1"/>
  <c r="F9" i="6"/>
  <c r="C9" i="6"/>
  <c r="V8" i="6"/>
  <c r="G8" i="6"/>
  <c r="H8" i="6" s="1"/>
  <c r="F8" i="6"/>
  <c r="C8" i="6"/>
  <c r="V7" i="6"/>
  <c r="G7" i="6"/>
  <c r="H7" i="6" s="1"/>
  <c r="F7" i="6"/>
  <c r="C7" i="6"/>
  <c r="V6" i="6"/>
  <c r="G6" i="6"/>
  <c r="H6" i="6" s="1"/>
  <c r="F6" i="6"/>
  <c r="C6" i="6"/>
  <c r="V5" i="6"/>
  <c r="G5" i="6"/>
  <c r="H5" i="6" s="1"/>
  <c r="F5" i="6"/>
  <c r="C5" i="6"/>
  <c r="V4" i="6"/>
  <c r="G4" i="6"/>
  <c r="H4" i="6" s="1"/>
  <c r="F4" i="6"/>
  <c r="C4" i="6"/>
  <c r="V3" i="6"/>
  <c r="G3" i="6"/>
  <c r="H3" i="6" s="1"/>
  <c r="F3" i="6"/>
  <c r="C3" i="6"/>
  <c r="W2" i="6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3" i="4"/>
  <c r="I216" i="12" l="1"/>
  <c r="AC216" i="12" s="1"/>
  <c r="P199" i="12"/>
  <c r="AD199" i="12"/>
  <c r="M276" i="12"/>
  <c r="N276" i="12"/>
  <c r="O276" i="12" s="1"/>
  <c r="J276" i="12"/>
  <c r="I215" i="12"/>
  <c r="AC215" i="12" s="1"/>
  <c r="I238" i="12"/>
  <c r="AC238" i="12" s="1"/>
  <c r="I284" i="12"/>
  <c r="AC284" i="12" s="1"/>
  <c r="M230" i="12"/>
  <c r="J230" i="12"/>
  <c r="N230" i="12"/>
  <c r="O230" i="12" s="1"/>
  <c r="P222" i="12"/>
  <c r="AD222" i="12"/>
  <c r="P268" i="12"/>
  <c r="AD268" i="12"/>
  <c r="P200" i="12"/>
  <c r="AD200" i="12"/>
  <c r="M208" i="12"/>
  <c r="J208" i="12"/>
  <c r="N208" i="12"/>
  <c r="O208" i="12" s="1"/>
  <c r="M207" i="12"/>
  <c r="N207" i="12"/>
  <c r="O207" i="12" s="1"/>
  <c r="J207" i="12"/>
  <c r="P94" i="12"/>
  <c r="AD94" i="12"/>
  <c r="P102" i="12"/>
  <c r="AD102" i="12"/>
  <c r="AI24" i="11"/>
  <c r="T24" i="11"/>
  <c r="U24" i="11" s="1"/>
  <c r="P24" i="11"/>
  <c r="S24" i="11"/>
  <c r="AK24" i="11"/>
  <c r="AL83" i="11"/>
  <c r="V83" i="11"/>
  <c r="AJ83" i="11"/>
  <c r="B26" i="11"/>
  <c r="D25" i="11"/>
  <c r="O25" i="11" s="1"/>
  <c r="P91" i="11"/>
  <c r="AK91" i="11"/>
  <c r="S91" i="11"/>
  <c r="T91" i="11"/>
  <c r="U91" i="11" s="1"/>
  <c r="AI91" i="11"/>
  <c r="S99" i="11"/>
  <c r="T99" i="11"/>
  <c r="U99" i="11" s="1"/>
  <c r="AK99" i="11"/>
  <c r="P99" i="11"/>
  <c r="AI99" i="11"/>
  <c r="AC15" i="10"/>
  <c r="U35" i="10"/>
  <c r="X35" i="10" s="1"/>
  <c r="U27" i="10"/>
  <c r="X27" i="10" s="1"/>
  <c r="U31" i="10"/>
  <c r="X31" i="10" s="1"/>
  <c r="U42" i="10"/>
  <c r="X42" i="10" s="1"/>
  <c r="Y42" i="10" s="1"/>
  <c r="U45" i="10"/>
  <c r="X45" i="10" s="1"/>
  <c r="U48" i="10"/>
  <c r="X48" i="10" s="1"/>
  <c r="Y48" i="10" s="1"/>
  <c r="U32" i="10"/>
  <c r="X32" i="10" s="1"/>
  <c r="U41" i="10"/>
  <c r="X41" i="10" s="1"/>
  <c r="Y41" i="10" s="1"/>
  <c r="U43" i="10"/>
  <c r="X43" i="10" s="1"/>
  <c r="Y43" i="10" s="1"/>
  <c r="U54" i="10"/>
  <c r="X54" i="10" s="1"/>
  <c r="Y54" i="10" s="1"/>
  <c r="U36" i="10"/>
  <c r="X36" i="10" s="1"/>
  <c r="U37" i="10"/>
  <c r="X37" i="10" s="1"/>
  <c r="U46" i="10"/>
  <c r="X46" i="10" s="1"/>
  <c r="U30" i="10"/>
  <c r="X30" i="10" s="1"/>
  <c r="Y30" i="10" s="1"/>
  <c r="U33" i="10"/>
  <c r="X33" i="10" s="1"/>
  <c r="Y33" i="10" s="1"/>
  <c r="U39" i="10"/>
  <c r="X39" i="10" s="1"/>
  <c r="Y39" i="10" s="1"/>
  <c r="U50" i="10"/>
  <c r="X50" i="10" s="1"/>
  <c r="U34" i="10"/>
  <c r="X34" i="10" s="1"/>
  <c r="Y34" i="10" s="1"/>
  <c r="U29" i="10"/>
  <c r="X29" i="10" s="1"/>
  <c r="U40" i="10"/>
  <c r="X40" i="10" s="1"/>
  <c r="U53" i="10"/>
  <c r="X53" i="10" s="1"/>
  <c r="Y53" i="10" s="1"/>
  <c r="U51" i="10"/>
  <c r="X51" i="10" s="1"/>
  <c r="Y51" i="10" s="1"/>
  <c r="U44" i="10"/>
  <c r="X44" i="10" s="1"/>
  <c r="Y44" i="10" s="1"/>
  <c r="U28" i="10"/>
  <c r="X28" i="10" s="1"/>
  <c r="Y28" i="10" s="1"/>
  <c r="U52" i="10"/>
  <c r="X52" i="10" s="1"/>
  <c r="Y52" i="10" s="1"/>
  <c r="U38" i="10"/>
  <c r="X38" i="10" s="1"/>
  <c r="U49" i="10"/>
  <c r="X49" i="10" s="1"/>
  <c r="U47" i="10"/>
  <c r="X47" i="10" s="1"/>
  <c r="U23" i="10"/>
  <c r="X23" i="10" s="1"/>
  <c r="Y23" i="10" s="1"/>
  <c r="U19" i="10"/>
  <c r="X19" i="10" s="1"/>
  <c r="Y19" i="10" s="1"/>
  <c r="U13" i="10"/>
  <c r="X13" i="10" s="1"/>
  <c r="Y13" i="10" s="1"/>
  <c r="U9" i="10"/>
  <c r="X9" i="10" s="1"/>
  <c r="Y9" i="10" s="1"/>
  <c r="U5" i="10"/>
  <c r="X5" i="10" s="1"/>
  <c r="Y5" i="10" s="1"/>
  <c r="U25" i="10"/>
  <c r="X25" i="10" s="1"/>
  <c r="Y25" i="10" s="1"/>
  <c r="U21" i="10"/>
  <c r="X21" i="10" s="1"/>
  <c r="Y21" i="10" s="1"/>
  <c r="U17" i="10"/>
  <c r="X17" i="10" s="1"/>
  <c r="Y17" i="10" s="1"/>
  <c r="U11" i="10"/>
  <c r="X11" i="10" s="1"/>
  <c r="Y11" i="10" s="1"/>
  <c r="U7" i="10"/>
  <c r="X7" i="10" s="1"/>
  <c r="Y7" i="10" s="1"/>
  <c r="U8" i="10"/>
  <c r="X8" i="10" s="1"/>
  <c r="Y8" i="10" s="1"/>
  <c r="U6" i="10"/>
  <c r="X6" i="10" s="1"/>
  <c r="Y6" i="10" s="1"/>
  <c r="U26" i="10"/>
  <c r="X26" i="10" s="1"/>
  <c r="Y26" i="10" s="1"/>
  <c r="U24" i="10"/>
  <c r="X24" i="10" s="1"/>
  <c r="Y24" i="10" s="1"/>
  <c r="U22" i="10"/>
  <c r="X22" i="10" s="1"/>
  <c r="Y22" i="10" s="1"/>
  <c r="U20" i="10"/>
  <c r="X20" i="10" s="1"/>
  <c r="Y20" i="10" s="1"/>
  <c r="U18" i="10"/>
  <c r="X18" i="10" s="1"/>
  <c r="Y18" i="10" s="1"/>
  <c r="U16" i="10"/>
  <c r="X16" i="10" s="1"/>
  <c r="Y16" i="10" s="1"/>
  <c r="U14" i="10"/>
  <c r="X14" i="10" s="1"/>
  <c r="Y14" i="10" s="1"/>
  <c r="U12" i="10"/>
  <c r="X12" i="10" s="1"/>
  <c r="Y12" i="10" s="1"/>
  <c r="U10" i="10"/>
  <c r="X10" i="10" s="1"/>
  <c r="Y10" i="10" s="1"/>
  <c r="U4" i="10"/>
  <c r="X4" i="10" s="1"/>
  <c r="Y4" i="10" s="1"/>
  <c r="U3" i="10"/>
  <c r="X3" i="10" s="1"/>
  <c r="Y3" i="10" s="1"/>
  <c r="D61" i="9"/>
  <c r="E61" i="9" s="1"/>
  <c r="K61" i="9" s="1"/>
  <c r="T73" i="9"/>
  <c r="O73" i="9"/>
  <c r="S73" i="9"/>
  <c r="D60" i="9"/>
  <c r="E60" i="9" s="1"/>
  <c r="K60" i="9" s="1"/>
  <c r="D31" i="9"/>
  <c r="E31" i="9" s="1"/>
  <c r="K31" i="9" s="1"/>
  <c r="D35" i="9"/>
  <c r="E35" i="9" s="1"/>
  <c r="K35" i="9" s="1"/>
  <c r="D46" i="9"/>
  <c r="E46" i="9" s="1"/>
  <c r="K46" i="9" s="1"/>
  <c r="D63" i="9"/>
  <c r="E63" i="9" s="1"/>
  <c r="K63" i="9" s="1"/>
  <c r="D40" i="9"/>
  <c r="E40" i="9" s="1"/>
  <c r="K40" i="9" s="1"/>
  <c r="D69" i="9"/>
  <c r="E69" i="9" s="1"/>
  <c r="K69" i="9" s="1"/>
  <c r="D33" i="9"/>
  <c r="E33" i="9" s="1"/>
  <c r="K33" i="9" s="1"/>
  <c r="D42" i="9"/>
  <c r="E42" i="9" s="1"/>
  <c r="K42" i="9" s="1"/>
  <c r="D65" i="9"/>
  <c r="E65" i="9" s="1"/>
  <c r="K65" i="9" s="1"/>
  <c r="D72" i="9"/>
  <c r="E72" i="9" s="1"/>
  <c r="K72" i="9" s="1"/>
  <c r="D51" i="9"/>
  <c r="E51" i="9" s="1"/>
  <c r="K51" i="9" s="1"/>
  <c r="D49" i="9"/>
  <c r="E49" i="9" s="1"/>
  <c r="K49" i="9" s="1"/>
  <c r="D64" i="9"/>
  <c r="E64" i="9" s="1"/>
  <c r="K64" i="9" s="1"/>
  <c r="D52" i="9"/>
  <c r="E52" i="9" s="1"/>
  <c r="K52" i="9" s="1"/>
  <c r="D45" i="9"/>
  <c r="E45" i="9" s="1"/>
  <c r="K45" i="9" s="1"/>
  <c r="D34" i="9"/>
  <c r="E34" i="9" s="1"/>
  <c r="K34" i="9" s="1"/>
  <c r="D57" i="9"/>
  <c r="E57" i="9" s="1"/>
  <c r="K57" i="9" s="1"/>
  <c r="D54" i="9"/>
  <c r="E54" i="9" s="1"/>
  <c r="K54" i="9" s="1"/>
  <c r="D59" i="9"/>
  <c r="E59" i="9" s="1"/>
  <c r="K59" i="9" s="1"/>
  <c r="D67" i="9"/>
  <c r="E67" i="9" s="1"/>
  <c r="K67" i="9" s="1"/>
  <c r="D48" i="9"/>
  <c r="E48" i="9" s="1"/>
  <c r="K48" i="9" s="1"/>
  <c r="D32" i="9"/>
  <c r="E32" i="9" s="1"/>
  <c r="K32" i="9" s="1"/>
  <c r="D41" i="9"/>
  <c r="E41" i="9" s="1"/>
  <c r="K41" i="9" s="1"/>
  <c r="D43" i="9"/>
  <c r="E43" i="9" s="1"/>
  <c r="K43" i="9" s="1"/>
  <c r="D58" i="9"/>
  <c r="E58" i="9" s="1"/>
  <c r="K58" i="9" s="1"/>
  <c r="D55" i="9"/>
  <c r="E55" i="9" s="1"/>
  <c r="K55" i="9" s="1"/>
  <c r="D71" i="9"/>
  <c r="E71" i="9" s="1"/>
  <c r="K71" i="9" s="1"/>
  <c r="D36" i="9"/>
  <c r="E36" i="9" s="1"/>
  <c r="K36" i="9" s="1"/>
  <c r="D47" i="9"/>
  <c r="E47" i="9" s="1"/>
  <c r="K47" i="9" s="1"/>
  <c r="D30" i="9"/>
  <c r="E30" i="9" s="1"/>
  <c r="K30" i="9" s="1"/>
  <c r="D56" i="9"/>
  <c r="E56" i="9" s="1"/>
  <c r="K56" i="9" s="1"/>
  <c r="D44" i="9"/>
  <c r="E44" i="9" s="1"/>
  <c r="K44" i="9" s="1"/>
  <c r="D53" i="9"/>
  <c r="E53" i="9" s="1"/>
  <c r="K53" i="9" s="1"/>
  <c r="D37" i="9"/>
  <c r="E37" i="9" s="1"/>
  <c r="K37" i="9" s="1"/>
  <c r="D39" i="9"/>
  <c r="E39" i="9" s="1"/>
  <c r="K39" i="9" s="1"/>
  <c r="D50" i="9"/>
  <c r="E50" i="9" s="1"/>
  <c r="K50" i="9" s="1"/>
  <c r="D62" i="9"/>
  <c r="E62" i="9" s="1"/>
  <c r="K62" i="9" s="1"/>
  <c r="D38" i="9"/>
  <c r="E38" i="9" s="1"/>
  <c r="K38" i="9" s="1"/>
  <c r="D66" i="9"/>
  <c r="E66" i="9" s="1"/>
  <c r="K66" i="9" s="1"/>
  <c r="D68" i="9"/>
  <c r="E68" i="9" s="1"/>
  <c r="K68" i="9" s="1"/>
  <c r="D70" i="9"/>
  <c r="E70" i="9" s="1"/>
  <c r="K70" i="9" s="1"/>
  <c r="X29" i="9"/>
  <c r="I4" i="9"/>
  <c r="X4" i="9"/>
  <c r="I3" i="9"/>
  <c r="X3" i="9"/>
  <c r="X19" i="9"/>
  <c r="I19" i="9"/>
  <c r="X11" i="9"/>
  <c r="I11" i="9"/>
  <c r="X27" i="9"/>
  <c r="I27" i="9"/>
  <c r="X15" i="9"/>
  <c r="I15" i="9"/>
  <c r="X7" i="9"/>
  <c r="I7" i="9"/>
  <c r="X23" i="9"/>
  <c r="I23" i="9"/>
  <c r="D29" i="9"/>
  <c r="E29" i="9" s="1"/>
  <c r="K29" i="9" s="1"/>
  <c r="D25" i="9"/>
  <c r="E25" i="9" s="1"/>
  <c r="K25" i="9" s="1"/>
  <c r="D21" i="9"/>
  <c r="E21" i="9" s="1"/>
  <c r="K21" i="9" s="1"/>
  <c r="D17" i="9"/>
  <c r="E17" i="9" s="1"/>
  <c r="K17" i="9" s="1"/>
  <c r="D13" i="9"/>
  <c r="E13" i="9" s="1"/>
  <c r="K13" i="9" s="1"/>
  <c r="D9" i="9"/>
  <c r="E9" i="9" s="1"/>
  <c r="K9" i="9" s="1"/>
  <c r="D5" i="9"/>
  <c r="E5" i="9" s="1"/>
  <c r="K5" i="9" s="1"/>
  <c r="D26" i="9"/>
  <c r="E26" i="9" s="1"/>
  <c r="K26" i="9" s="1"/>
  <c r="D22" i="9"/>
  <c r="E22" i="9" s="1"/>
  <c r="K22" i="9" s="1"/>
  <c r="D18" i="9"/>
  <c r="E18" i="9" s="1"/>
  <c r="K18" i="9" s="1"/>
  <c r="D14" i="9"/>
  <c r="E14" i="9" s="1"/>
  <c r="K14" i="9" s="1"/>
  <c r="D10" i="9"/>
  <c r="E10" i="9" s="1"/>
  <c r="K10" i="9" s="1"/>
  <c r="D6" i="9"/>
  <c r="E6" i="9" s="1"/>
  <c r="K6" i="9" s="1"/>
  <c r="D3" i="9"/>
  <c r="E3" i="9" s="1"/>
  <c r="K3" i="9" s="1"/>
  <c r="D4" i="9"/>
  <c r="E4" i="9" s="1"/>
  <c r="K4" i="9" s="1"/>
  <c r="I5" i="9"/>
  <c r="X6" i="9"/>
  <c r="I6" i="9"/>
  <c r="D8" i="9"/>
  <c r="E8" i="9" s="1"/>
  <c r="K8" i="9" s="1"/>
  <c r="X8" i="9"/>
  <c r="X10" i="9"/>
  <c r="I10" i="9"/>
  <c r="D12" i="9"/>
  <c r="E12" i="9" s="1"/>
  <c r="K12" i="9" s="1"/>
  <c r="X12" i="9"/>
  <c r="X14" i="9"/>
  <c r="I14" i="9"/>
  <c r="D16" i="9"/>
  <c r="E16" i="9" s="1"/>
  <c r="K16" i="9" s="1"/>
  <c r="X16" i="9"/>
  <c r="X18" i="9"/>
  <c r="I18" i="9"/>
  <c r="D20" i="9"/>
  <c r="E20" i="9" s="1"/>
  <c r="K20" i="9" s="1"/>
  <c r="X20" i="9"/>
  <c r="X22" i="9"/>
  <c r="I22" i="9"/>
  <c r="D24" i="9"/>
  <c r="E24" i="9" s="1"/>
  <c r="K24" i="9" s="1"/>
  <c r="X24" i="9"/>
  <c r="X26" i="9"/>
  <c r="I26" i="9"/>
  <c r="D28" i="9"/>
  <c r="E28" i="9" s="1"/>
  <c r="K28" i="9" s="1"/>
  <c r="X28" i="9"/>
  <c r="X5" i="9"/>
  <c r="D7" i="9"/>
  <c r="E7" i="9" s="1"/>
  <c r="K7" i="9" s="1"/>
  <c r="I9" i="9"/>
  <c r="X9" i="9"/>
  <c r="D11" i="9"/>
  <c r="E11" i="9" s="1"/>
  <c r="K11" i="9" s="1"/>
  <c r="I13" i="9"/>
  <c r="X13" i="9"/>
  <c r="D15" i="9"/>
  <c r="E15" i="9" s="1"/>
  <c r="K15" i="9" s="1"/>
  <c r="I17" i="9"/>
  <c r="X17" i="9"/>
  <c r="D19" i="9"/>
  <c r="E19" i="9" s="1"/>
  <c r="K19" i="9" s="1"/>
  <c r="I21" i="9"/>
  <c r="X21" i="9"/>
  <c r="D23" i="9"/>
  <c r="E23" i="9" s="1"/>
  <c r="K23" i="9" s="1"/>
  <c r="I25" i="9"/>
  <c r="X25" i="9"/>
  <c r="D27" i="9"/>
  <c r="E27" i="9" s="1"/>
  <c r="K27" i="9" s="1"/>
  <c r="D14" i="6"/>
  <c r="E14" i="6" s="1"/>
  <c r="K14" i="6" s="1"/>
  <c r="D17" i="6"/>
  <c r="E17" i="6" s="1"/>
  <c r="K17" i="6" s="1"/>
  <c r="D21" i="6"/>
  <c r="E21" i="6" s="1"/>
  <c r="K21" i="6" s="1"/>
  <c r="S21" i="6" s="1"/>
  <c r="D26" i="6"/>
  <c r="E26" i="6" s="1"/>
  <c r="K26" i="6" s="1"/>
  <c r="S26" i="6" s="1"/>
  <c r="D22" i="6"/>
  <c r="E22" i="6" s="1"/>
  <c r="K22" i="6" s="1"/>
  <c r="D16" i="6"/>
  <c r="E16" i="6" s="1"/>
  <c r="K16" i="6" s="1"/>
  <c r="D20" i="6"/>
  <c r="E20" i="6" s="1"/>
  <c r="K20" i="6" s="1"/>
  <c r="S20" i="6" s="1"/>
  <c r="D24" i="6"/>
  <c r="E24" i="6" s="1"/>
  <c r="K24" i="6" s="1"/>
  <c r="S24" i="6" s="1"/>
  <c r="D29" i="6"/>
  <c r="E29" i="6" s="1"/>
  <c r="K29" i="6" s="1"/>
  <c r="D18" i="6"/>
  <c r="E18" i="6" s="1"/>
  <c r="K18" i="6" s="1"/>
  <c r="T18" i="6" s="1"/>
  <c r="D15" i="6"/>
  <c r="E15" i="6" s="1"/>
  <c r="K15" i="6" s="1"/>
  <c r="P15" i="6" s="1"/>
  <c r="D19" i="6"/>
  <c r="E19" i="6" s="1"/>
  <c r="K19" i="6" s="1"/>
  <c r="P19" i="6" s="1"/>
  <c r="D23" i="6"/>
  <c r="E23" i="6" s="1"/>
  <c r="K23" i="6" s="1"/>
  <c r="I9" i="6"/>
  <c r="T14" i="6"/>
  <c r="P14" i="6"/>
  <c r="S14" i="6"/>
  <c r="P18" i="6"/>
  <c r="I13" i="6"/>
  <c r="T22" i="6"/>
  <c r="P22" i="6"/>
  <c r="S22" i="6"/>
  <c r="I6" i="6"/>
  <c r="I10" i="6"/>
  <c r="T17" i="6"/>
  <c r="P17" i="6"/>
  <c r="S17" i="6"/>
  <c r="I7" i="6"/>
  <c r="I11" i="6"/>
  <c r="T16" i="6"/>
  <c r="P16" i="6"/>
  <c r="S16" i="6"/>
  <c r="T20" i="6"/>
  <c r="T29" i="6"/>
  <c r="P29" i="6"/>
  <c r="S29" i="6"/>
  <c r="I5" i="6"/>
  <c r="I3" i="6"/>
  <c r="I4" i="6"/>
  <c r="I8" i="6"/>
  <c r="I12" i="6"/>
  <c r="T15" i="6"/>
  <c r="T23" i="6"/>
  <c r="P23" i="6"/>
  <c r="S23" i="6"/>
  <c r="I14" i="6"/>
  <c r="I15" i="6"/>
  <c r="I16" i="6"/>
  <c r="I17" i="6"/>
  <c r="I18" i="6"/>
  <c r="I19" i="6"/>
  <c r="I20" i="6"/>
  <c r="I21" i="6"/>
  <c r="I22" i="6"/>
  <c r="I23" i="6"/>
  <c r="I24" i="6"/>
  <c r="I28" i="6"/>
  <c r="D3" i="6"/>
  <c r="E3" i="6" s="1"/>
  <c r="K3" i="6" s="1"/>
  <c r="D4" i="6"/>
  <c r="E4" i="6" s="1"/>
  <c r="K4" i="6" s="1"/>
  <c r="D5" i="6"/>
  <c r="E5" i="6" s="1"/>
  <c r="K5" i="6" s="1"/>
  <c r="D6" i="6"/>
  <c r="E6" i="6" s="1"/>
  <c r="K6" i="6" s="1"/>
  <c r="D7" i="6"/>
  <c r="E7" i="6" s="1"/>
  <c r="K7" i="6" s="1"/>
  <c r="D8" i="6"/>
  <c r="E8" i="6" s="1"/>
  <c r="K8" i="6" s="1"/>
  <c r="D9" i="6"/>
  <c r="E9" i="6" s="1"/>
  <c r="K9" i="6" s="1"/>
  <c r="D10" i="6"/>
  <c r="E10" i="6" s="1"/>
  <c r="K10" i="6" s="1"/>
  <c r="D11" i="6"/>
  <c r="E11" i="6" s="1"/>
  <c r="K11" i="6" s="1"/>
  <c r="D12" i="6"/>
  <c r="E12" i="6" s="1"/>
  <c r="K12" i="6" s="1"/>
  <c r="D13" i="6"/>
  <c r="E13" i="6" s="1"/>
  <c r="K13" i="6" s="1"/>
  <c r="D25" i="6"/>
  <c r="E25" i="6" s="1"/>
  <c r="K25" i="6" s="1"/>
  <c r="D27" i="6"/>
  <c r="E27" i="6" s="1"/>
  <c r="K27" i="6" s="1"/>
  <c r="D28" i="6"/>
  <c r="E28" i="6" s="1"/>
  <c r="K28" i="6" s="1"/>
  <c r="I29" i="6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3" i="4"/>
  <c r="H3" i="4" s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3" i="4"/>
  <c r="AF109" i="5"/>
  <c r="AF108" i="5"/>
  <c r="N106" i="5"/>
  <c r="L106" i="5"/>
  <c r="K106" i="5"/>
  <c r="N105" i="5"/>
  <c r="L105" i="5"/>
  <c r="K105" i="5"/>
  <c r="N104" i="5"/>
  <c r="L104" i="5"/>
  <c r="K104" i="5"/>
  <c r="N103" i="5"/>
  <c r="L103" i="5"/>
  <c r="K103" i="5"/>
  <c r="N102" i="5"/>
  <c r="L102" i="5"/>
  <c r="K102" i="5"/>
  <c r="N101" i="5"/>
  <c r="L101" i="5"/>
  <c r="K101" i="5"/>
  <c r="N100" i="5"/>
  <c r="L100" i="5"/>
  <c r="K100" i="5"/>
  <c r="N99" i="5"/>
  <c r="L99" i="5"/>
  <c r="K99" i="5"/>
  <c r="N98" i="5"/>
  <c r="L98" i="5"/>
  <c r="K98" i="5"/>
  <c r="N97" i="5"/>
  <c r="L97" i="5"/>
  <c r="K97" i="5"/>
  <c r="N96" i="5"/>
  <c r="L96" i="5"/>
  <c r="K96" i="5"/>
  <c r="N95" i="5"/>
  <c r="L95" i="5"/>
  <c r="K95" i="5"/>
  <c r="N94" i="5"/>
  <c r="L94" i="5"/>
  <c r="K94" i="5"/>
  <c r="N93" i="5"/>
  <c r="L93" i="5"/>
  <c r="K93" i="5"/>
  <c r="N92" i="5"/>
  <c r="L92" i="5"/>
  <c r="K92" i="5"/>
  <c r="N91" i="5"/>
  <c r="L91" i="5"/>
  <c r="K91" i="5"/>
  <c r="N90" i="5"/>
  <c r="L90" i="5"/>
  <c r="K90" i="5"/>
  <c r="N89" i="5"/>
  <c r="L89" i="5"/>
  <c r="K89" i="5"/>
  <c r="N88" i="5"/>
  <c r="L88" i="5"/>
  <c r="K88" i="5"/>
  <c r="N87" i="5"/>
  <c r="L87" i="5"/>
  <c r="K87" i="5"/>
  <c r="N86" i="5"/>
  <c r="L86" i="5"/>
  <c r="K86" i="5"/>
  <c r="N85" i="5"/>
  <c r="L85" i="5"/>
  <c r="K85" i="5"/>
  <c r="N84" i="5"/>
  <c r="L84" i="5"/>
  <c r="K84" i="5"/>
  <c r="N83" i="5"/>
  <c r="L83" i="5"/>
  <c r="K83" i="5"/>
  <c r="N82" i="5"/>
  <c r="L82" i="5"/>
  <c r="K82" i="5"/>
  <c r="N81" i="5"/>
  <c r="L81" i="5"/>
  <c r="K81" i="5"/>
  <c r="N80" i="5"/>
  <c r="L80" i="5"/>
  <c r="K80" i="5"/>
  <c r="N79" i="5"/>
  <c r="L79" i="5"/>
  <c r="K79" i="5"/>
  <c r="N78" i="5"/>
  <c r="L78" i="5"/>
  <c r="K78" i="5"/>
  <c r="N77" i="5"/>
  <c r="L77" i="5"/>
  <c r="K77" i="5"/>
  <c r="N76" i="5"/>
  <c r="L76" i="5"/>
  <c r="K76" i="5"/>
  <c r="N75" i="5"/>
  <c r="L75" i="5"/>
  <c r="K75" i="5"/>
  <c r="N74" i="5"/>
  <c r="L74" i="5"/>
  <c r="K74" i="5"/>
  <c r="N73" i="5"/>
  <c r="L73" i="5"/>
  <c r="K73" i="5"/>
  <c r="N72" i="5"/>
  <c r="L72" i="5"/>
  <c r="K72" i="5"/>
  <c r="N71" i="5"/>
  <c r="L71" i="5"/>
  <c r="K71" i="5"/>
  <c r="N70" i="5"/>
  <c r="L70" i="5"/>
  <c r="K70" i="5"/>
  <c r="N69" i="5"/>
  <c r="L69" i="5"/>
  <c r="K69" i="5"/>
  <c r="N68" i="5"/>
  <c r="L68" i="5"/>
  <c r="K68" i="5"/>
  <c r="N67" i="5"/>
  <c r="L67" i="5"/>
  <c r="K67" i="5"/>
  <c r="N66" i="5"/>
  <c r="L66" i="5"/>
  <c r="K66" i="5"/>
  <c r="N65" i="5"/>
  <c r="L65" i="5"/>
  <c r="K65" i="5"/>
  <c r="N64" i="5"/>
  <c r="L64" i="5"/>
  <c r="K64" i="5"/>
  <c r="N63" i="5"/>
  <c r="L63" i="5"/>
  <c r="K63" i="5"/>
  <c r="N62" i="5"/>
  <c r="L62" i="5"/>
  <c r="K62" i="5"/>
  <c r="N61" i="5"/>
  <c r="L61" i="5"/>
  <c r="K61" i="5"/>
  <c r="N60" i="5"/>
  <c r="L60" i="5"/>
  <c r="K60" i="5"/>
  <c r="N59" i="5"/>
  <c r="L59" i="5"/>
  <c r="K59" i="5"/>
  <c r="N58" i="5"/>
  <c r="L58" i="5"/>
  <c r="K58" i="5"/>
  <c r="N57" i="5"/>
  <c r="L57" i="5"/>
  <c r="K57" i="5"/>
  <c r="N56" i="5"/>
  <c r="L56" i="5"/>
  <c r="K56" i="5"/>
  <c r="N55" i="5"/>
  <c r="L55" i="5"/>
  <c r="K55" i="5"/>
  <c r="N54" i="5"/>
  <c r="L54" i="5"/>
  <c r="K54" i="5"/>
  <c r="N53" i="5"/>
  <c r="L53" i="5"/>
  <c r="K53" i="5"/>
  <c r="N52" i="5"/>
  <c r="L52" i="5"/>
  <c r="K52" i="5"/>
  <c r="N51" i="5"/>
  <c r="L51" i="5"/>
  <c r="K51" i="5"/>
  <c r="N50" i="5"/>
  <c r="L50" i="5"/>
  <c r="K50" i="5"/>
  <c r="N49" i="5"/>
  <c r="L49" i="5"/>
  <c r="K49" i="5"/>
  <c r="N48" i="5"/>
  <c r="L48" i="5"/>
  <c r="K48" i="5"/>
  <c r="N47" i="5"/>
  <c r="L47" i="5"/>
  <c r="K47" i="5"/>
  <c r="N46" i="5"/>
  <c r="L46" i="5"/>
  <c r="K46" i="5"/>
  <c r="N45" i="5"/>
  <c r="L45" i="5"/>
  <c r="K45" i="5"/>
  <c r="N44" i="5"/>
  <c r="L44" i="5"/>
  <c r="K44" i="5"/>
  <c r="N43" i="5"/>
  <c r="L43" i="5"/>
  <c r="K43" i="5"/>
  <c r="N42" i="5"/>
  <c r="L42" i="5"/>
  <c r="K42" i="5"/>
  <c r="N41" i="5"/>
  <c r="L41" i="5"/>
  <c r="K41" i="5"/>
  <c r="N40" i="5"/>
  <c r="L40" i="5"/>
  <c r="K40" i="5"/>
  <c r="N39" i="5"/>
  <c r="L39" i="5"/>
  <c r="K39" i="5"/>
  <c r="N38" i="5"/>
  <c r="L38" i="5"/>
  <c r="K38" i="5"/>
  <c r="N37" i="5"/>
  <c r="L37" i="5"/>
  <c r="K37" i="5"/>
  <c r="N36" i="5"/>
  <c r="L36" i="5"/>
  <c r="K36" i="5"/>
  <c r="N35" i="5"/>
  <c r="L35" i="5"/>
  <c r="K35" i="5"/>
  <c r="N34" i="5"/>
  <c r="L34" i="5"/>
  <c r="K34" i="5"/>
  <c r="N33" i="5"/>
  <c r="L33" i="5"/>
  <c r="K33" i="5"/>
  <c r="N32" i="5"/>
  <c r="L32" i="5"/>
  <c r="K32" i="5"/>
  <c r="N31" i="5"/>
  <c r="L31" i="5"/>
  <c r="K31" i="5"/>
  <c r="N30" i="5"/>
  <c r="L30" i="5"/>
  <c r="K30" i="5"/>
  <c r="N29" i="5"/>
  <c r="L29" i="5"/>
  <c r="K29" i="5"/>
  <c r="N28" i="5"/>
  <c r="L28" i="5"/>
  <c r="K28" i="5"/>
  <c r="N27" i="5"/>
  <c r="L27" i="5"/>
  <c r="K27" i="5"/>
  <c r="N26" i="5"/>
  <c r="L26" i="5"/>
  <c r="K26" i="5"/>
  <c r="N25" i="5"/>
  <c r="L25" i="5"/>
  <c r="K25" i="5"/>
  <c r="N24" i="5"/>
  <c r="L24" i="5"/>
  <c r="K24" i="5"/>
  <c r="N23" i="5"/>
  <c r="L23" i="5"/>
  <c r="K23" i="5"/>
  <c r="N22" i="5"/>
  <c r="L22" i="5"/>
  <c r="K22" i="5"/>
  <c r="N21" i="5"/>
  <c r="L21" i="5"/>
  <c r="K21" i="5"/>
  <c r="N20" i="5"/>
  <c r="L20" i="5"/>
  <c r="K20" i="5"/>
  <c r="N19" i="5"/>
  <c r="L19" i="5"/>
  <c r="K19" i="5"/>
  <c r="N18" i="5"/>
  <c r="L18" i="5"/>
  <c r="K18" i="5"/>
  <c r="N17" i="5"/>
  <c r="L17" i="5"/>
  <c r="K17" i="5"/>
  <c r="N16" i="5"/>
  <c r="L16" i="5"/>
  <c r="K16" i="5"/>
  <c r="N15" i="5"/>
  <c r="L15" i="5"/>
  <c r="K15" i="5"/>
  <c r="N14" i="5"/>
  <c r="L14" i="5"/>
  <c r="K14" i="5"/>
  <c r="N13" i="5"/>
  <c r="L13" i="5"/>
  <c r="K13" i="5"/>
  <c r="N12" i="5"/>
  <c r="L12" i="5"/>
  <c r="K12" i="5"/>
  <c r="N11" i="5"/>
  <c r="L11" i="5"/>
  <c r="K11" i="5"/>
  <c r="N10" i="5"/>
  <c r="L10" i="5"/>
  <c r="K10" i="5"/>
  <c r="N9" i="5"/>
  <c r="L9" i="5"/>
  <c r="K9" i="5"/>
  <c r="N8" i="5"/>
  <c r="L8" i="5"/>
  <c r="K8" i="5"/>
  <c r="N5" i="5"/>
  <c r="AA5" i="5" s="1"/>
  <c r="L5" i="5"/>
  <c r="R5" i="5" s="1"/>
  <c r="K5" i="5"/>
  <c r="J284" i="12" l="1"/>
  <c r="N284" i="12"/>
  <c r="O284" i="12" s="1"/>
  <c r="M284" i="12"/>
  <c r="N216" i="12"/>
  <c r="O216" i="12" s="1"/>
  <c r="J216" i="12"/>
  <c r="M216" i="12"/>
  <c r="I292" i="12"/>
  <c r="AC292" i="12" s="1"/>
  <c r="P207" i="12"/>
  <c r="AD207" i="12"/>
  <c r="P230" i="12"/>
  <c r="AD230" i="12"/>
  <c r="I246" i="12"/>
  <c r="AC246" i="12" s="1"/>
  <c r="M215" i="12"/>
  <c r="N215" i="12"/>
  <c r="O215" i="12" s="1"/>
  <c r="J215" i="12"/>
  <c r="P208" i="12"/>
  <c r="AD208" i="12"/>
  <c r="M238" i="12"/>
  <c r="N238" i="12"/>
  <c r="O238" i="12" s="1"/>
  <c r="J238" i="12"/>
  <c r="I223" i="12"/>
  <c r="AC223" i="12" s="1"/>
  <c r="P276" i="12"/>
  <c r="AD276" i="12"/>
  <c r="I224" i="12"/>
  <c r="AC224" i="12" s="1"/>
  <c r="V24" i="11"/>
  <c r="AL24" i="11"/>
  <c r="AJ24" i="11"/>
  <c r="B28" i="11"/>
  <c r="D26" i="11"/>
  <c r="O26" i="11" s="1"/>
  <c r="AL99" i="11"/>
  <c r="V99" i="11"/>
  <c r="AJ99" i="11"/>
  <c r="V91" i="11"/>
  <c r="AL91" i="11"/>
  <c r="AJ91" i="11"/>
  <c r="S25" i="11"/>
  <c r="T25" i="11"/>
  <c r="U25" i="11" s="1"/>
  <c r="AK25" i="11"/>
  <c r="P25" i="11"/>
  <c r="AI25" i="11"/>
  <c r="M8" i="5"/>
  <c r="AE8" i="5" s="1"/>
  <c r="R12" i="5"/>
  <c r="M16" i="5"/>
  <c r="AE16" i="5" s="1"/>
  <c r="R20" i="5"/>
  <c r="M24" i="5"/>
  <c r="AE24" i="5" s="1"/>
  <c r="R32" i="5"/>
  <c r="R36" i="5"/>
  <c r="R40" i="5"/>
  <c r="R44" i="5"/>
  <c r="M48" i="5"/>
  <c r="AE48" i="5" s="1"/>
  <c r="R52" i="5"/>
  <c r="R56" i="5"/>
  <c r="R60" i="5"/>
  <c r="M64" i="5"/>
  <c r="AE64" i="5" s="1"/>
  <c r="R72" i="5"/>
  <c r="R76" i="5"/>
  <c r="M80" i="5"/>
  <c r="AE80" i="5" s="1"/>
  <c r="R84" i="5"/>
  <c r="R88" i="5"/>
  <c r="R96" i="5"/>
  <c r="R15" i="5"/>
  <c r="R19" i="5"/>
  <c r="M23" i="5"/>
  <c r="AE23" i="5" s="1"/>
  <c r="R43" i="5"/>
  <c r="R67" i="5"/>
  <c r="M79" i="5"/>
  <c r="AE79" i="5" s="1"/>
  <c r="M83" i="5"/>
  <c r="AE83" i="5" s="1"/>
  <c r="M95" i="5"/>
  <c r="AE95" i="5" s="1"/>
  <c r="M18" i="5"/>
  <c r="AE18" i="5" s="1"/>
  <c r="R22" i="5"/>
  <c r="R26" i="5"/>
  <c r="M30" i="5"/>
  <c r="AE30" i="5" s="1"/>
  <c r="R34" i="5"/>
  <c r="R38" i="5"/>
  <c r="R42" i="5"/>
  <c r="R46" i="5"/>
  <c r="M50" i="5"/>
  <c r="AE50" i="5" s="1"/>
  <c r="R54" i="5"/>
  <c r="M58" i="5"/>
  <c r="AE58" i="5" s="1"/>
  <c r="M62" i="5"/>
  <c r="AE62" i="5" s="1"/>
  <c r="R66" i="5"/>
  <c r="M70" i="5"/>
  <c r="AE70" i="5" s="1"/>
  <c r="R78" i="5"/>
  <c r="R82" i="5"/>
  <c r="R86" i="5"/>
  <c r="M90" i="5"/>
  <c r="AE90" i="5" s="1"/>
  <c r="R98" i="5"/>
  <c r="R102" i="5"/>
  <c r="M28" i="5"/>
  <c r="AE28" i="5" s="1"/>
  <c r="M68" i="5"/>
  <c r="AE68" i="5" s="1"/>
  <c r="R92" i="5"/>
  <c r="R11" i="5"/>
  <c r="M27" i="5"/>
  <c r="AE27" i="5" s="1"/>
  <c r="M39" i="5"/>
  <c r="AE39" i="5" s="1"/>
  <c r="R47" i="5"/>
  <c r="R63" i="5"/>
  <c r="R71" i="5"/>
  <c r="R87" i="5"/>
  <c r="R91" i="5"/>
  <c r="R99" i="5"/>
  <c r="M103" i="5"/>
  <c r="AE103" i="5" s="1"/>
  <c r="M10" i="5"/>
  <c r="AE10" i="5" s="1"/>
  <c r="M14" i="5"/>
  <c r="AE14" i="5" s="1"/>
  <c r="R9" i="5"/>
  <c r="M13" i="5"/>
  <c r="AE13" i="5" s="1"/>
  <c r="M17" i="5"/>
  <c r="AE17" i="5" s="1"/>
  <c r="R21" i="5"/>
  <c r="R25" i="5"/>
  <c r="M29" i="5"/>
  <c r="AE29" i="5" s="1"/>
  <c r="R37" i="5"/>
  <c r="R41" i="5"/>
  <c r="R49" i="5"/>
  <c r="R53" i="5"/>
  <c r="R57" i="5"/>
  <c r="R61" i="5"/>
  <c r="R73" i="5"/>
  <c r="R77" i="5"/>
  <c r="R81" i="5"/>
  <c r="M85" i="5"/>
  <c r="AE85" i="5" s="1"/>
  <c r="M89" i="5"/>
  <c r="AE89" i="5" s="1"/>
  <c r="M93" i="5"/>
  <c r="AE93" i="5" s="1"/>
  <c r="M97" i="5"/>
  <c r="AE97" i="5" s="1"/>
  <c r="R101" i="5"/>
  <c r="M105" i="5"/>
  <c r="AE105" i="5" s="1"/>
  <c r="M91" i="5"/>
  <c r="AE91" i="5" s="1"/>
  <c r="R97" i="5"/>
  <c r="M47" i="5"/>
  <c r="AE47" i="5" s="1"/>
  <c r="R105" i="5"/>
  <c r="M44" i="5"/>
  <c r="AE44" i="5" s="1"/>
  <c r="M5" i="5"/>
  <c r="AE5" i="5" s="1"/>
  <c r="R14" i="5"/>
  <c r="M37" i="5"/>
  <c r="AE37" i="5" s="1"/>
  <c r="M38" i="5"/>
  <c r="AE38" i="5" s="1"/>
  <c r="R95" i="5"/>
  <c r="R93" i="5"/>
  <c r="R68" i="5"/>
  <c r="R70" i="5"/>
  <c r="M84" i="5"/>
  <c r="AE84" i="5" s="1"/>
  <c r="M87" i="5"/>
  <c r="AE87" i="5" s="1"/>
  <c r="M88" i="5"/>
  <c r="AE88" i="5" s="1"/>
  <c r="R10" i="5"/>
  <c r="M76" i="5"/>
  <c r="AE76" i="5" s="1"/>
  <c r="R90" i="5"/>
  <c r="R28" i="5"/>
  <c r="R39" i="5"/>
  <c r="M53" i="5"/>
  <c r="AE53" i="5" s="1"/>
  <c r="M54" i="5"/>
  <c r="AE54" i="5" s="1"/>
  <c r="M56" i="5"/>
  <c r="AE56" i="5" s="1"/>
  <c r="M63" i="5"/>
  <c r="AE63" i="5" s="1"/>
  <c r="R80" i="5"/>
  <c r="M98" i="5"/>
  <c r="AE98" i="5" s="1"/>
  <c r="M99" i="5"/>
  <c r="AE99" i="5" s="1"/>
  <c r="R103" i="5"/>
  <c r="R13" i="5"/>
  <c r="M26" i="5"/>
  <c r="AE26" i="5" s="1"/>
  <c r="R48" i="5"/>
  <c r="M49" i="5"/>
  <c r="AE49" i="5" s="1"/>
  <c r="M61" i="5"/>
  <c r="AE61" i="5" s="1"/>
  <c r="M67" i="5"/>
  <c r="AE67" i="5" s="1"/>
  <c r="M92" i="5"/>
  <c r="AE92" i="5" s="1"/>
  <c r="R62" i="5"/>
  <c r="M20" i="5"/>
  <c r="AE20" i="5" s="1"/>
  <c r="M34" i="5"/>
  <c r="AE34" i="5" s="1"/>
  <c r="R27" i="5"/>
  <c r="M41" i="5"/>
  <c r="AE41" i="5" s="1"/>
  <c r="M82" i="5"/>
  <c r="AE82" i="5" s="1"/>
  <c r="M96" i="5"/>
  <c r="AE96" i="5" s="1"/>
  <c r="M11" i="5"/>
  <c r="AE11" i="5" s="1"/>
  <c r="M32" i="5"/>
  <c r="AE32" i="5" s="1"/>
  <c r="M102" i="5"/>
  <c r="AE102" i="5" s="1"/>
  <c r="M46" i="5"/>
  <c r="AE46" i="5" s="1"/>
  <c r="M60" i="5"/>
  <c r="AE60" i="5" s="1"/>
  <c r="R24" i="5"/>
  <c r="M52" i="5"/>
  <c r="AE52" i="5" s="1"/>
  <c r="M73" i="5"/>
  <c r="AE73" i="5" s="1"/>
  <c r="M101" i="5"/>
  <c r="AE101" i="5" s="1"/>
  <c r="R17" i="5"/>
  <c r="M66" i="5"/>
  <c r="AE66" i="5" s="1"/>
  <c r="M9" i="5"/>
  <c r="AE9" i="5" s="1"/>
  <c r="R16" i="5"/>
  <c r="R64" i="5"/>
  <c r="M36" i="5"/>
  <c r="AE36" i="5" s="1"/>
  <c r="M78" i="5"/>
  <c r="AE78" i="5" s="1"/>
  <c r="R23" i="5"/>
  <c r="R30" i="5"/>
  <c r="R79" i="5"/>
  <c r="M86" i="5"/>
  <c r="AE86" i="5" s="1"/>
  <c r="M22" i="5"/>
  <c r="AE22" i="5" s="1"/>
  <c r="R29" i="5"/>
  <c r="R50" i="5"/>
  <c r="M57" i="5"/>
  <c r="AE57" i="5" s="1"/>
  <c r="R8" i="5"/>
  <c r="R58" i="5"/>
  <c r="M72" i="5"/>
  <c r="AE72" i="5" s="1"/>
  <c r="M43" i="5"/>
  <c r="AE43" i="5" s="1"/>
  <c r="M71" i="5"/>
  <c r="AE71" i="5" s="1"/>
  <c r="M15" i="5"/>
  <c r="AE15" i="5" s="1"/>
  <c r="AC31" i="10"/>
  <c r="Y31" i="10"/>
  <c r="AC47" i="10"/>
  <c r="Y47" i="10"/>
  <c r="AC29" i="10"/>
  <c r="Y29" i="10"/>
  <c r="AC37" i="10"/>
  <c r="Y37" i="10"/>
  <c r="AC35" i="10"/>
  <c r="Y35" i="10"/>
  <c r="AC45" i="10"/>
  <c r="Y45" i="10"/>
  <c r="AC49" i="10"/>
  <c r="Y49" i="10"/>
  <c r="AC36" i="10"/>
  <c r="Y36" i="10"/>
  <c r="AC32" i="10"/>
  <c r="Y32" i="10"/>
  <c r="AC27" i="10"/>
  <c r="Y27" i="10"/>
  <c r="AC40" i="10"/>
  <c r="Y40" i="10"/>
  <c r="AC46" i="10"/>
  <c r="Y46" i="10"/>
  <c r="AC38" i="10"/>
  <c r="Y38" i="10"/>
  <c r="AC50" i="10"/>
  <c r="Y50" i="10"/>
  <c r="AC52" i="10"/>
  <c r="AC41" i="10"/>
  <c r="AC42" i="10"/>
  <c r="AC30" i="10"/>
  <c r="AC44" i="10"/>
  <c r="AC39" i="10"/>
  <c r="AC4" i="10"/>
  <c r="AC48" i="10"/>
  <c r="AC53" i="10"/>
  <c r="AC54" i="10"/>
  <c r="AC43" i="10"/>
  <c r="AC33" i="10"/>
  <c r="AC28" i="10"/>
  <c r="AC51" i="10"/>
  <c r="AC34" i="10"/>
  <c r="AC12" i="10"/>
  <c r="AC20" i="10"/>
  <c r="AC9" i="10"/>
  <c r="AC23" i="10"/>
  <c r="AC3" i="10"/>
  <c r="AC14" i="10"/>
  <c r="AC22" i="10"/>
  <c r="AC6" i="10"/>
  <c r="AC17" i="10"/>
  <c r="AC13" i="10"/>
  <c r="AC16" i="10"/>
  <c r="AC24" i="10"/>
  <c r="AC8" i="10"/>
  <c r="AC7" i="10"/>
  <c r="AC21" i="10"/>
  <c r="AC10" i="10"/>
  <c r="AC18" i="10"/>
  <c r="AC26" i="10"/>
  <c r="AC11" i="10"/>
  <c r="AC25" i="10"/>
  <c r="AC5" i="10"/>
  <c r="AC19" i="10"/>
  <c r="O15" i="9"/>
  <c r="T15" i="9"/>
  <c r="S15" i="9"/>
  <c r="S10" i="9"/>
  <c r="O10" i="9"/>
  <c r="T10" i="9"/>
  <c r="S26" i="9"/>
  <c r="T26" i="9"/>
  <c r="O26" i="9"/>
  <c r="T17" i="9"/>
  <c r="S17" i="9"/>
  <c r="O17" i="9"/>
  <c r="S70" i="9"/>
  <c r="T70" i="9"/>
  <c r="O70" i="9"/>
  <c r="S62" i="9"/>
  <c r="O62" i="9"/>
  <c r="T62" i="9"/>
  <c r="T53" i="9"/>
  <c r="O53" i="9"/>
  <c r="S53" i="9"/>
  <c r="O47" i="9"/>
  <c r="T47" i="9"/>
  <c r="S47" i="9"/>
  <c r="O55" i="9"/>
  <c r="T55" i="9"/>
  <c r="S55" i="9"/>
  <c r="S32" i="9"/>
  <c r="O32" i="9"/>
  <c r="T32" i="9"/>
  <c r="T54" i="9"/>
  <c r="S54" i="9"/>
  <c r="O54" i="9"/>
  <c r="S52" i="9"/>
  <c r="T52" i="9"/>
  <c r="O52" i="9"/>
  <c r="S72" i="9"/>
  <c r="T72" i="9"/>
  <c r="O72" i="9"/>
  <c r="T69" i="9"/>
  <c r="O69" i="9"/>
  <c r="S69" i="9"/>
  <c r="O35" i="9"/>
  <c r="T35" i="9"/>
  <c r="S35" i="9"/>
  <c r="O19" i="9"/>
  <c r="T19" i="9"/>
  <c r="S19" i="9"/>
  <c r="S28" i="9"/>
  <c r="O28" i="9"/>
  <c r="T28" i="9"/>
  <c r="S24" i="9"/>
  <c r="T24" i="9"/>
  <c r="O24" i="9"/>
  <c r="S20" i="9"/>
  <c r="O20" i="9"/>
  <c r="T20" i="9"/>
  <c r="S16" i="9"/>
  <c r="T16" i="9"/>
  <c r="O16" i="9"/>
  <c r="S12" i="9"/>
  <c r="O12" i="9"/>
  <c r="T12" i="9"/>
  <c r="S8" i="9"/>
  <c r="O8" i="9"/>
  <c r="T8" i="9"/>
  <c r="S4" i="9"/>
  <c r="T4" i="9"/>
  <c r="O4" i="9"/>
  <c r="S14" i="9"/>
  <c r="T14" i="9"/>
  <c r="O14" i="9"/>
  <c r="T5" i="9"/>
  <c r="S5" i="9"/>
  <c r="O5" i="9"/>
  <c r="T21" i="9"/>
  <c r="O21" i="9"/>
  <c r="S21" i="9"/>
  <c r="S68" i="9"/>
  <c r="O68" i="9"/>
  <c r="T68" i="9"/>
  <c r="S50" i="9"/>
  <c r="O50" i="9"/>
  <c r="T50" i="9"/>
  <c r="S44" i="9"/>
  <c r="T44" i="9"/>
  <c r="O44" i="9"/>
  <c r="S36" i="9"/>
  <c r="T36" i="9"/>
  <c r="O36" i="9"/>
  <c r="S58" i="9"/>
  <c r="T58" i="9"/>
  <c r="O58" i="9"/>
  <c r="S48" i="9"/>
  <c r="O48" i="9"/>
  <c r="T48" i="9"/>
  <c r="T57" i="9"/>
  <c r="O57" i="9"/>
  <c r="S57" i="9"/>
  <c r="S64" i="9"/>
  <c r="O64" i="9"/>
  <c r="T64" i="9"/>
  <c r="T65" i="9"/>
  <c r="O65" i="9"/>
  <c r="S65" i="9"/>
  <c r="S40" i="9"/>
  <c r="O40" i="9"/>
  <c r="T40" i="9"/>
  <c r="O31" i="9"/>
  <c r="T31" i="9"/>
  <c r="S31" i="9"/>
  <c r="O23" i="9"/>
  <c r="T23" i="9"/>
  <c r="S23" i="9"/>
  <c r="O7" i="9"/>
  <c r="T7" i="9"/>
  <c r="S7" i="9"/>
  <c r="S3" i="9"/>
  <c r="T3" i="9"/>
  <c r="S18" i="9"/>
  <c r="O18" i="9"/>
  <c r="T18" i="9"/>
  <c r="T9" i="9"/>
  <c r="O9" i="9"/>
  <c r="S9" i="9"/>
  <c r="T25" i="9"/>
  <c r="O25" i="9"/>
  <c r="S25" i="9"/>
  <c r="J73" i="9"/>
  <c r="M73" i="9" s="1"/>
  <c r="T66" i="9"/>
  <c r="S66" i="9"/>
  <c r="O66" i="9"/>
  <c r="O39" i="9"/>
  <c r="T39" i="9"/>
  <c r="S39" i="9"/>
  <c r="S56" i="9"/>
  <c r="O56" i="9"/>
  <c r="T56" i="9"/>
  <c r="O43" i="9"/>
  <c r="T43" i="9"/>
  <c r="S43" i="9"/>
  <c r="O67" i="9"/>
  <c r="T67" i="9"/>
  <c r="S67" i="9"/>
  <c r="S34" i="9"/>
  <c r="T34" i="9"/>
  <c r="O34" i="9"/>
  <c r="T49" i="9"/>
  <c r="O49" i="9"/>
  <c r="S49" i="9"/>
  <c r="S42" i="9"/>
  <c r="O42" i="9"/>
  <c r="T42" i="9"/>
  <c r="O63" i="9"/>
  <c r="T63" i="9"/>
  <c r="S63" i="9"/>
  <c r="S60" i="9"/>
  <c r="T60" i="9"/>
  <c r="O60" i="9"/>
  <c r="O27" i="9"/>
  <c r="T27" i="9"/>
  <c r="S27" i="9"/>
  <c r="O11" i="9"/>
  <c r="T11" i="9"/>
  <c r="S11" i="9"/>
  <c r="T6" i="9"/>
  <c r="S6" i="9"/>
  <c r="O6" i="9"/>
  <c r="T22" i="9"/>
  <c r="S22" i="9"/>
  <c r="O22" i="9"/>
  <c r="T13" i="9"/>
  <c r="O13" i="9"/>
  <c r="S13" i="9"/>
  <c r="T29" i="9"/>
  <c r="S29" i="9"/>
  <c r="O29" i="9"/>
  <c r="T38" i="9"/>
  <c r="S38" i="9"/>
  <c r="O38" i="9"/>
  <c r="T37" i="9"/>
  <c r="O37" i="9"/>
  <c r="S37" i="9"/>
  <c r="S30" i="9"/>
  <c r="O30" i="9"/>
  <c r="T30" i="9"/>
  <c r="O71" i="9"/>
  <c r="T71" i="9"/>
  <c r="S71" i="9"/>
  <c r="T41" i="9"/>
  <c r="S41" i="9"/>
  <c r="O41" i="9"/>
  <c r="O59" i="9"/>
  <c r="T59" i="9"/>
  <c r="S59" i="9"/>
  <c r="T45" i="9"/>
  <c r="O45" i="9"/>
  <c r="S45" i="9"/>
  <c r="O51" i="9"/>
  <c r="T51" i="9"/>
  <c r="S51" i="9"/>
  <c r="T33" i="9"/>
  <c r="O33" i="9"/>
  <c r="S33" i="9"/>
  <c r="S46" i="9"/>
  <c r="T46" i="9"/>
  <c r="O46" i="9"/>
  <c r="T61" i="9"/>
  <c r="S61" i="9"/>
  <c r="O61" i="9"/>
  <c r="J37" i="9"/>
  <c r="M37" i="9" s="1"/>
  <c r="J70" i="9"/>
  <c r="M70" i="9" s="1"/>
  <c r="R70" i="9" s="1"/>
  <c r="J56" i="9"/>
  <c r="M56" i="9" s="1"/>
  <c r="J69" i="9"/>
  <c r="M69" i="9" s="1"/>
  <c r="J32" i="9"/>
  <c r="M32" i="9" s="1"/>
  <c r="J54" i="9"/>
  <c r="M54" i="9" s="1"/>
  <c r="R54" i="9" s="1"/>
  <c r="J63" i="9"/>
  <c r="M63" i="9" s="1"/>
  <c r="J48" i="9"/>
  <c r="M48" i="9" s="1"/>
  <c r="J38" i="9"/>
  <c r="M38" i="9" s="1"/>
  <c r="J47" i="9"/>
  <c r="M47" i="9" s="1"/>
  <c r="R47" i="9" s="1"/>
  <c r="J31" i="9"/>
  <c r="M31" i="9" s="1"/>
  <c r="J33" i="9"/>
  <c r="M33" i="9" s="1"/>
  <c r="J68" i="9"/>
  <c r="M68" i="9" s="1"/>
  <c r="R68" i="9" s="1"/>
  <c r="J49" i="9"/>
  <c r="M49" i="9" s="1"/>
  <c r="R49" i="9" s="1"/>
  <c r="J65" i="9"/>
  <c r="M65" i="9" s="1"/>
  <c r="J66" i="9"/>
  <c r="M66" i="9" s="1"/>
  <c r="J52" i="9"/>
  <c r="M52" i="9" s="1"/>
  <c r="J59" i="9"/>
  <c r="M59" i="9" s="1"/>
  <c r="R59" i="9" s="1"/>
  <c r="J50" i="9"/>
  <c r="M50" i="9" s="1"/>
  <c r="J34" i="9"/>
  <c r="M34" i="9" s="1"/>
  <c r="J43" i="9"/>
  <c r="M43" i="9" s="1"/>
  <c r="J45" i="9"/>
  <c r="M45" i="9" s="1"/>
  <c r="R45" i="9" s="1"/>
  <c r="J71" i="9"/>
  <c r="M71" i="9" s="1"/>
  <c r="R71" i="9" s="1"/>
  <c r="J64" i="9"/>
  <c r="M64" i="9" s="1"/>
  <c r="R64" i="9" s="1"/>
  <c r="J44" i="9"/>
  <c r="M44" i="9" s="1"/>
  <c r="R44" i="9" s="1"/>
  <c r="J61" i="9"/>
  <c r="M61" i="9" s="1"/>
  <c r="R61" i="9" s="1"/>
  <c r="J62" i="9"/>
  <c r="M62" i="9" s="1"/>
  <c r="R62" i="9" s="1"/>
  <c r="J40" i="9"/>
  <c r="M40" i="9" s="1"/>
  <c r="J55" i="9"/>
  <c r="M55" i="9" s="1"/>
  <c r="J46" i="9"/>
  <c r="M46" i="9" s="1"/>
  <c r="J30" i="9"/>
  <c r="M30" i="9" s="1"/>
  <c r="R30" i="9" s="1"/>
  <c r="J39" i="9"/>
  <c r="M39" i="9" s="1"/>
  <c r="R39" i="9" s="1"/>
  <c r="J41" i="9"/>
  <c r="M41" i="9" s="1"/>
  <c r="J72" i="9"/>
  <c r="M72" i="9" s="1"/>
  <c r="J60" i="9"/>
  <c r="M60" i="9" s="1"/>
  <c r="J36" i="9"/>
  <c r="M36" i="9" s="1"/>
  <c r="J57" i="9"/>
  <c r="M57" i="9" s="1"/>
  <c r="J58" i="9"/>
  <c r="M58" i="9" s="1"/>
  <c r="J67" i="9"/>
  <c r="M67" i="9" s="1"/>
  <c r="J53" i="9"/>
  <c r="M53" i="9" s="1"/>
  <c r="R53" i="9" s="1"/>
  <c r="J42" i="9"/>
  <c r="M42" i="9" s="1"/>
  <c r="J51" i="9"/>
  <c r="M51" i="9" s="1"/>
  <c r="J35" i="9"/>
  <c r="M35" i="9" s="1"/>
  <c r="R65" i="9"/>
  <c r="R66" i="9"/>
  <c r="R50" i="9"/>
  <c r="R34" i="9"/>
  <c r="R55" i="9"/>
  <c r="R41" i="9"/>
  <c r="R72" i="9"/>
  <c r="R57" i="9"/>
  <c r="R58" i="9"/>
  <c r="R42" i="9"/>
  <c r="R51" i="9"/>
  <c r="R37" i="9"/>
  <c r="R56" i="9"/>
  <c r="R69" i="9"/>
  <c r="R63" i="9"/>
  <c r="R48" i="9"/>
  <c r="R31" i="9"/>
  <c r="R33" i="9"/>
  <c r="O3" i="9"/>
  <c r="J27" i="9"/>
  <c r="M27" i="9" s="1"/>
  <c r="J23" i="9"/>
  <c r="M23" i="9" s="1"/>
  <c r="J19" i="9"/>
  <c r="M19" i="9" s="1"/>
  <c r="J15" i="9"/>
  <c r="M15" i="9" s="1"/>
  <c r="J11" i="9"/>
  <c r="M11" i="9" s="1"/>
  <c r="J7" i="9"/>
  <c r="M7" i="9" s="1"/>
  <c r="J3" i="9"/>
  <c r="M3" i="9" s="1"/>
  <c r="J28" i="9"/>
  <c r="M28" i="9" s="1"/>
  <c r="J24" i="9"/>
  <c r="M24" i="9" s="1"/>
  <c r="J20" i="9"/>
  <c r="M20" i="9" s="1"/>
  <c r="J16" i="9"/>
  <c r="M16" i="9" s="1"/>
  <c r="J12" i="9"/>
  <c r="M12" i="9" s="1"/>
  <c r="J8" i="9"/>
  <c r="M8" i="9" s="1"/>
  <c r="J26" i="9"/>
  <c r="M26" i="9" s="1"/>
  <c r="J22" i="9"/>
  <c r="M22" i="9" s="1"/>
  <c r="J18" i="9"/>
  <c r="M18" i="9" s="1"/>
  <c r="J14" i="9"/>
  <c r="M14" i="9" s="1"/>
  <c r="J10" i="9"/>
  <c r="M10" i="9" s="1"/>
  <c r="J6" i="9"/>
  <c r="M6" i="9" s="1"/>
  <c r="J5" i="9"/>
  <c r="M5" i="9" s="1"/>
  <c r="J17" i="9"/>
  <c r="M17" i="9" s="1"/>
  <c r="J9" i="9"/>
  <c r="M9" i="9" s="1"/>
  <c r="J4" i="9"/>
  <c r="M4" i="9" s="1"/>
  <c r="J29" i="9"/>
  <c r="M29" i="9" s="1"/>
  <c r="J25" i="9"/>
  <c r="M25" i="9" s="1"/>
  <c r="J21" i="9"/>
  <c r="M21" i="9" s="1"/>
  <c r="J13" i="9"/>
  <c r="M13" i="9" s="1"/>
  <c r="T19" i="6"/>
  <c r="P24" i="6"/>
  <c r="P21" i="6"/>
  <c r="P26" i="6"/>
  <c r="P20" i="6"/>
  <c r="T21" i="6"/>
  <c r="S18" i="6"/>
  <c r="S19" i="6"/>
  <c r="S15" i="6"/>
  <c r="T24" i="6"/>
  <c r="T26" i="6"/>
  <c r="T27" i="6"/>
  <c r="P27" i="6"/>
  <c r="S27" i="6"/>
  <c r="T13" i="6"/>
  <c r="S13" i="6"/>
  <c r="P13" i="6"/>
  <c r="S9" i="6"/>
  <c r="T9" i="6"/>
  <c r="P9" i="6"/>
  <c r="S5" i="6"/>
  <c r="T5" i="6"/>
  <c r="P5" i="6"/>
  <c r="T28" i="6"/>
  <c r="P28" i="6"/>
  <c r="S28" i="6"/>
  <c r="S12" i="6"/>
  <c r="P12" i="6"/>
  <c r="T12" i="6"/>
  <c r="S8" i="6"/>
  <c r="P8" i="6"/>
  <c r="T8" i="6"/>
  <c r="S4" i="6"/>
  <c r="T4" i="6"/>
  <c r="P4" i="6"/>
  <c r="S11" i="6"/>
  <c r="P11" i="6"/>
  <c r="T11" i="6"/>
  <c r="S7" i="6"/>
  <c r="P7" i="6"/>
  <c r="T7" i="6"/>
  <c r="S3" i="6"/>
  <c r="P3" i="6"/>
  <c r="T3" i="6"/>
  <c r="J29" i="6"/>
  <c r="M29" i="6" s="1"/>
  <c r="J28" i="6"/>
  <c r="M28" i="6" s="1"/>
  <c r="J27" i="6"/>
  <c r="M27" i="6" s="1"/>
  <c r="J26" i="6"/>
  <c r="M26" i="6" s="1"/>
  <c r="J25" i="6"/>
  <c r="M25" i="6" s="1"/>
  <c r="J24" i="6"/>
  <c r="M24" i="6" s="1"/>
  <c r="J23" i="6"/>
  <c r="M23" i="6" s="1"/>
  <c r="J22" i="6"/>
  <c r="M22" i="6" s="1"/>
  <c r="J21" i="6"/>
  <c r="M21" i="6" s="1"/>
  <c r="J20" i="6"/>
  <c r="M20" i="6" s="1"/>
  <c r="J19" i="6"/>
  <c r="M19" i="6" s="1"/>
  <c r="J18" i="6"/>
  <c r="M18" i="6" s="1"/>
  <c r="J17" i="6"/>
  <c r="M17" i="6" s="1"/>
  <c r="J16" i="6"/>
  <c r="M16" i="6" s="1"/>
  <c r="J15" i="6"/>
  <c r="M15" i="6" s="1"/>
  <c r="J14" i="6"/>
  <c r="M14" i="6" s="1"/>
  <c r="J6" i="6"/>
  <c r="M6" i="6" s="1"/>
  <c r="J5" i="6"/>
  <c r="M5" i="6" s="1"/>
  <c r="J4" i="6"/>
  <c r="M4" i="6" s="1"/>
  <c r="J11" i="6"/>
  <c r="M11" i="6" s="1"/>
  <c r="J10" i="6"/>
  <c r="M10" i="6" s="1"/>
  <c r="J9" i="6"/>
  <c r="M9" i="6" s="1"/>
  <c r="J3" i="6"/>
  <c r="M3" i="6" s="1"/>
  <c r="J13" i="6"/>
  <c r="M13" i="6" s="1"/>
  <c r="J12" i="6"/>
  <c r="M12" i="6" s="1"/>
  <c r="J8" i="6"/>
  <c r="M8" i="6" s="1"/>
  <c r="J7" i="6"/>
  <c r="M7" i="6" s="1"/>
  <c r="T25" i="6"/>
  <c r="P25" i="6"/>
  <c r="S25" i="6"/>
  <c r="S10" i="6"/>
  <c r="P10" i="6"/>
  <c r="S6" i="6"/>
  <c r="T6" i="6"/>
  <c r="P6" i="6"/>
  <c r="I87" i="4"/>
  <c r="I79" i="4"/>
  <c r="I67" i="4"/>
  <c r="I55" i="4"/>
  <c r="I47" i="4"/>
  <c r="I39" i="4"/>
  <c r="I31" i="4"/>
  <c r="I23" i="4"/>
  <c r="I15" i="4"/>
  <c r="I11" i="4"/>
  <c r="I86" i="4"/>
  <c r="I82" i="4"/>
  <c r="I78" i="4"/>
  <c r="I74" i="4"/>
  <c r="I70" i="4"/>
  <c r="I66" i="4"/>
  <c r="I62" i="4"/>
  <c r="I58" i="4"/>
  <c r="I54" i="4"/>
  <c r="I50" i="4"/>
  <c r="I46" i="4"/>
  <c r="I42" i="4"/>
  <c r="I38" i="4"/>
  <c r="I34" i="4"/>
  <c r="I30" i="4"/>
  <c r="I26" i="4"/>
  <c r="I22" i="4"/>
  <c r="I18" i="4"/>
  <c r="I14" i="4"/>
  <c r="I10" i="4"/>
  <c r="I6" i="4"/>
  <c r="I83" i="4"/>
  <c r="I75" i="4"/>
  <c r="I71" i="4"/>
  <c r="I63" i="4"/>
  <c r="I51" i="4"/>
  <c r="I43" i="4"/>
  <c r="I35" i="4"/>
  <c r="I27" i="4"/>
  <c r="I19" i="4"/>
  <c r="I7" i="4"/>
  <c r="I3" i="4"/>
  <c r="I85" i="4"/>
  <c r="I81" i="4"/>
  <c r="I77" i="4"/>
  <c r="I73" i="4"/>
  <c r="I69" i="4"/>
  <c r="I65" i="4"/>
  <c r="I61" i="4"/>
  <c r="I57" i="4"/>
  <c r="I53" i="4"/>
  <c r="I49" i="4"/>
  <c r="I45" i="4"/>
  <c r="I41" i="4"/>
  <c r="I37" i="4"/>
  <c r="I33" i="4"/>
  <c r="I29" i="4"/>
  <c r="I25" i="4"/>
  <c r="I21" i="4"/>
  <c r="I17" i="4"/>
  <c r="I13" i="4"/>
  <c r="I9" i="4"/>
  <c r="I5" i="4"/>
  <c r="I59" i="4"/>
  <c r="I88" i="4"/>
  <c r="I84" i="4"/>
  <c r="I80" i="4"/>
  <c r="I76" i="4"/>
  <c r="I72" i="4"/>
  <c r="I68" i="4"/>
  <c r="I64" i="4"/>
  <c r="I60" i="4"/>
  <c r="I56" i="4"/>
  <c r="I52" i="4"/>
  <c r="I48" i="4"/>
  <c r="I44" i="4"/>
  <c r="I40" i="4"/>
  <c r="I36" i="4"/>
  <c r="I32" i="4"/>
  <c r="I28" i="4"/>
  <c r="I24" i="4"/>
  <c r="I20" i="4"/>
  <c r="I16" i="4"/>
  <c r="I12" i="4"/>
  <c r="I8" i="4"/>
  <c r="I4" i="4"/>
  <c r="D4" i="4"/>
  <c r="E4" i="4" s="1"/>
  <c r="K4" i="4" s="1"/>
  <c r="D6" i="4"/>
  <c r="E6" i="4" s="1"/>
  <c r="K6" i="4" s="1"/>
  <c r="D8" i="4"/>
  <c r="E8" i="4" s="1"/>
  <c r="K8" i="4" s="1"/>
  <c r="D10" i="4"/>
  <c r="E10" i="4" s="1"/>
  <c r="K10" i="4" s="1"/>
  <c r="D12" i="4"/>
  <c r="E12" i="4" s="1"/>
  <c r="K12" i="4" s="1"/>
  <c r="D14" i="4"/>
  <c r="E14" i="4" s="1"/>
  <c r="K14" i="4" s="1"/>
  <c r="D16" i="4"/>
  <c r="E16" i="4" s="1"/>
  <c r="K16" i="4" s="1"/>
  <c r="D18" i="4"/>
  <c r="E18" i="4" s="1"/>
  <c r="K18" i="4" s="1"/>
  <c r="D20" i="4"/>
  <c r="E20" i="4" s="1"/>
  <c r="K20" i="4" s="1"/>
  <c r="D22" i="4"/>
  <c r="E22" i="4" s="1"/>
  <c r="K22" i="4" s="1"/>
  <c r="D24" i="4"/>
  <c r="E24" i="4" s="1"/>
  <c r="K24" i="4" s="1"/>
  <c r="D26" i="4"/>
  <c r="E26" i="4" s="1"/>
  <c r="K26" i="4" s="1"/>
  <c r="D28" i="4"/>
  <c r="E28" i="4" s="1"/>
  <c r="K28" i="4" s="1"/>
  <c r="D30" i="4"/>
  <c r="E30" i="4" s="1"/>
  <c r="K30" i="4" s="1"/>
  <c r="D32" i="4"/>
  <c r="E32" i="4" s="1"/>
  <c r="K32" i="4" s="1"/>
  <c r="D34" i="4"/>
  <c r="E34" i="4" s="1"/>
  <c r="K34" i="4" s="1"/>
  <c r="D36" i="4"/>
  <c r="E36" i="4" s="1"/>
  <c r="K36" i="4" s="1"/>
  <c r="D38" i="4"/>
  <c r="E38" i="4" s="1"/>
  <c r="K38" i="4" s="1"/>
  <c r="D40" i="4"/>
  <c r="E40" i="4" s="1"/>
  <c r="K40" i="4" s="1"/>
  <c r="D42" i="4"/>
  <c r="E42" i="4" s="1"/>
  <c r="K42" i="4" s="1"/>
  <c r="D44" i="4"/>
  <c r="E44" i="4" s="1"/>
  <c r="K44" i="4" s="1"/>
  <c r="D46" i="4"/>
  <c r="E46" i="4" s="1"/>
  <c r="K46" i="4" s="1"/>
  <c r="D48" i="4"/>
  <c r="E48" i="4" s="1"/>
  <c r="K48" i="4" s="1"/>
  <c r="D50" i="4"/>
  <c r="E50" i="4" s="1"/>
  <c r="K50" i="4" s="1"/>
  <c r="D52" i="4"/>
  <c r="E52" i="4" s="1"/>
  <c r="K52" i="4" s="1"/>
  <c r="D54" i="4"/>
  <c r="E54" i="4" s="1"/>
  <c r="K54" i="4" s="1"/>
  <c r="D56" i="4"/>
  <c r="E56" i="4" s="1"/>
  <c r="K56" i="4" s="1"/>
  <c r="D58" i="4"/>
  <c r="E58" i="4" s="1"/>
  <c r="K58" i="4" s="1"/>
  <c r="D60" i="4"/>
  <c r="E60" i="4" s="1"/>
  <c r="K60" i="4" s="1"/>
  <c r="D62" i="4"/>
  <c r="E62" i="4" s="1"/>
  <c r="K62" i="4" s="1"/>
  <c r="D64" i="4"/>
  <c r="E64" i="4" s="1"/>
  <c r="K64" i="4" s="1"/>
  <c r="D66" i="4"/>
  <c r="E66" i="4" s="1"/>
  <c r="K66" i="4" s="1"/>
  <c r="D68" i="4"/>
  <c r="E68" i="4" s="1"/>
  <c r="K68" i="4" s="1"/>
  <c r="D70" i="4"/>
  <c r="E70" i="4" s="1"/>
  <c r="K70" i="4" s="1"/>
  <c r="D72" i="4"/>
  <c r="E72" i="4" s="1"/>
  <c r="K72" i="4" s="1"/>
  <c r="D74" i="4"/>
  <c r="E74" i="4" s="1"/>
  <c r="K74" i="4" s="1"/>
  <c r="D76" i="4"/>
  <c r="E76" i="4" s="1"/>
  <c r="K76" i="4" s="1"/>
  <c r="D78" i="4"/>
  <c r="E78" i="4" s="1"/>
  <c r="K78" i="4" s="1"/>
  <c r="D80" i="4"/>
  <c r="E80" i="4" s="1"/>
  <c r="K80" i="4" s="1"/>
  <c r="D82" i="4"/>
  <c r="E82" i="4" s="1"/>
  <c r="K82" i="4" s="1"/>
  <c r="D84" i="4"/>
  <c r="E84" i="4" s="1"/>
  <c r="K84" i="4" s="1"/>
  <c r="D86" i="4"/>
  <c r="E86" i="4" s="1"/>
  <c r="K86" i="4" s="1"/>
  <c r="D88" i="4"/>
  <c r="E88" i="4" s="1"/>
  <c r="K88" i="4" s="1"/>
  <c r="D3" i="4"/>
  <c r="E3" i="4" s="1"/>
  <c r="K3" i="4" s="1"/>
  <c r="D5" i="4"/>
  <c r="E5" i="4" s="1"/>
  <c r="K5" i="4" s="1"/>
  <c r="D7" i="4"/>
  <c r="E7" i="4" s="1"/>
  <c r="K7" i="4" s="1"/>
  <c r="D9" i="4"/>
  <c r="E9" i="4" s="1"/>
  <c r="K9" i="4" s="1"/>
  <c r="D11" i="4"/>
  <c r="E11" i="4" s="1"/>
  <c r="K11" i="4" s="1"/>
  <c r="D13" i="4"/>
  <c r="E13" i="4" s="1"/>
  <c r="K13" i="4" s="1"/>
  <c r="D15" i="4"/>
  <c r="E15" i="4" s="1"/>
  <c r="K15" i="4" s="1"/>
  <c r="D17" i="4"/>
  <c r="E17" i="4" s="1"/>
  <c r="K17" i="4" s="1"/>
  <c r="D19" i="4"/>
  <c r="E19" i="4" s="1"/>
  <c r="K19" i="4" s="1"/>
  <c r="D21" i="4"/>
  <c r="E21" i="4" s="1"/>
  <c r="K21" i="4" s="1"/>
  <c r="D23" i="4"/>
  <c r="E23" i="4" s="1"/>
  <c r="K23" i="4" s="1"/>
  <c r="D25" i="4"/>
  <c r="E25" i="4" s="1"/>
  <c r="K25" i="4" s="1"/>
  <c r="D27" i="4"/>
  <c r="E27" i="4" s="1"/>
  <c r="K27" i="4" s="1"/>
  <c r="D29" i="4"/>
  <c r="E29" i="4" s="1"/>
  <c r="K29" i="4" s="1"/>
  <c r="D31" i="4"/>
  <c r="E31" i="4" s="1"/>
  <c r="K31" i="4" s="1"/>
  <c r="D33" i="4"/>
  <c r="E33" i="4" s="1"/>
  <c r="K33" i="4" s="1"/>
  <c r="D35" i="4"/>
  <c r="E35" i="4" s="1"/>
  <c r="K35" i="4" s="1"/>
  <c r="D37" i="4"/>
  <c r="E37" i="4" s="1"/>
  <c r="K37" i="4" s="1"/>
  <c r="D39" i="4"/>
  <c r="E39" i="4" s="1"/>
  <c r="K39" i="4" s="1"/>
  <c r="D41" i="4"/>
  <c r="E41" i="4" s="1"/>
  <c r="K41" i="4" s="1"/>
  <c r="D43" i="4"/>
  <c r="E43" i="4" s="1"/>
  <c r="K43" i="4" s="1"/>
  <c r="D45" i="4"/>
  <c r="E45" i="4" s="1"/>
  <c r="K45" i="4" s="1"/>
  <c r="D47" i="4"/>
  <c r="E47" i="4" s="1"/>
  <c r="K47" i="4" s="1"/>
  <c r="D49" i="4"/>
  <c r="E49" i="4" s="1"/>
  <c r="K49" i="4" s="1"/>
  <c r="D51" i="4"/>
  <c r="E51" i="4" s="1"/>
  <c r="K51" i="4" s="1"/>
  <c r="D53" i="4"/>
  <c r="E53" i="4" s="1"/>
  <c r="K53" i="4" s="1"/>
  <c r="D55" i="4"/>
  <c r="E55" i="4" s="1"/>
  <c r="K55" i="4" s="1"/>
  <c r="D57" i="4"/>
  <c r="E57" i="4" s="1"/>
  <c r="K57" i="4" s="1"/>
  <c r="D59" i="4"/>
  <c r="E59" i="4" s="1"/>
  <c r="K59" i="4" s="1"/>
  <c r="D61" i="4"/>
  <c r="E61" i="4" s="1"/>
  <c r="K61" i="4" s="1"/>
  <c r="D63" i="4"/>
  <c r="E63" i="4" s="1"/>
  <c r="K63" i="4" s="1"/>
  <c r="D65" i="4"/>
  <c r="E65" i="4" s="1"/>
  <c r="K65" i="4" s="1"/>
  <c r="D67" i="4"/>
  <c r="E67" i="4" s="1"/>
  <c r="K67" i="4" s="1"/>
  <c r="D69" i="4"/>
  <c r="E69" i="4" s="1"/>
  <c r="K69" i="4" s="1"/>
  <c r="D71" i="4"/>
  <c r="E71" i="4" s="1"/>
  <c r="K71" i="4" s="1"/>
  <c r="D73" i="4"/>
  <c r="E73" i="4" s="1"/>
  <c r="K73" i="4" s="1"/>
  <c r="D75" i="4"/>
  <c r="E75" i="4" s="1"/>
  <c r="K75" i="4" s="1"/>
  <c r="D77" i="4"/>
  <c r="E77" i="4" s="1"/>
  <c r="K77" i="4" s="1"/>
  <c r="D79" i="4"/>
  <c r="E79" i="4" s="1"/>
  <c r="K79" i="4" s="1"/>
  <c r="D81" i="4"/>
  <c r="E81" i="4" s="1"/>
  <c r="K81" i="4" s="1"/>
  <c r="D83" i="4"/>
  <c r="E83" i="4" s="1"/>
  <c r="K83" i="4" s="1"/>
  <c r="D85" i="4"/>
  <c r="E85" i="4" s="1"/>
  <c r="K85" i="4" s="1"/>
  <c r="D87" i="4"/>
  <c r="E87" i="4" s="1"/>
  <c r="K87" i="4" s="1"/>
  <c r="M12" i="5"/>
  <c r="AE12" i="5" s="1"/>
  <c r="M19" i="5"/>
  <c r="AE19" i="5" s="1"/>
  <c r="M21" i="5"/>
  <c r="AE21" i="5" s="1"/>
  <c r="M25" i="5"/>
  <c r="AE25" i="5" s="1"/>
  <c r="M33" i="5"/>
  <c r="AE33" i="5" s="1"/>
  <c r="R33" i="5"/>
  <c r="M35" i="5"/>
  <c r="AE35" i="5" s="1"/>
  <c r="R35" i="5"/>
  <c r="R18" i="5"/>
  <c r="R31" i="5"/>
  <c r="M31" i="5"/>
  <c r="AE31" i="5" s="1"/>
  <c r="M45" i="5"/>
  <c r="AE45" i="5" s="1"/>
  <c r="R45" i="5"/>
  <c r="R51" i="5"/>
  <c r="M51" i="5"/>
  <c r="AE51" i="5" s="1"/>
  <c r="R55" i="5"/>
  <c r="M55" i="5"/>
  <c r="AE55" i="5" s="1"/>
  <c r="R59" i="5"/>
  <c r="M59" i="5"/>
  <c r="AE59" i="5" s="1"/>
  <c r="M40" i="5"/>
  <c r="AE40" i="5" s="1"/>
  <c r="M42" i="5"/>
  <c r="AE42" i="5" s="1"/>
  <c r="M74" i="5"/>
  <c r="AE74" i="5" s="1"/>
  <c r="R74" i="5"/>
  <c r="R65" i="5"/>
  <c r="M65" i="5"/>
  <c r="AE65" i="5" s="1"/>
  <c r="R69" i="5"/>
  <c r="M69" i="5"/>
  <c r="AE69" i="5" s="1"/>
  <c r="R75" i="5"/>
  <c r="M75" i="5"/>
  <c r="AE75" i="5" s="1"/>
  <c r="M77" i="5"/>
  <c r="AE77" i="5" s="1"/>
  <c r="M81" i="5"/>
  <c r="AE81" i="5" s="1"/>
  <c r="R83" i="5"/>
  <c r="R85" i="5"/>
  <c r="R89" i="5"/>
  <c r="M104" i="5"/>
  <c r="AE104" i="5" s="1"/>
  <c r="R104" i="5"/>
  <c r="M94" i="5"/>
  <c r="AE94" i="5" s="1"/>
  <c r="R94" i="5"/>
  <c r="M100" i="5"/>
  <c r="AE100" i="5" s="1"/>
  <c r="R100" i="5"/>
  <c r="M106" i="5"/>
  <c r="AE106" i="5" s="1"/>
  <c r="R106" i="5"/>
  <c r="I232" i="12" l="1"/>
  <c r="AC232" i="12" s="1"/>
  <c r="P215" i="12"/>
  <c r="AD215" i="12"/>
  <c r="J223" i="12"/>
  <c r="M223" i="12"/>
  <c r="N223" i="12"/>
  <c r="O223" i="12" s="1"/>
  <c r="P238" i="12"/>
  <c r="AD238" i="12"/>
  <c r="I254" i="12"/>
  <c r="AC254" i="12" s="1"/>
  <c r="I300" i="12"/>
  <c r="AC300" i="12" s="1"/>
  <c r="P284" i="12"/>
  <c r="AD284" i="12"/>
  <c r="J224" i="12"/>
  <c r="M224" i="12"/>
  <c r="N224" i="12"/>
  <c r="O224" i="12" s="1"/>
  <c r="I231" i="12"/>
  <c r="AC231" i="12" s="1"/>
  <c r="M246" i="12"/>
  <c r="J246" i="12"/>
  <c r="N246" i="12"/>
  <c r="O246" i="12" s="1"/>
  <c r="N292" i="12"/>
  <c r="O292" i="12" s="1"/>
  <c r="J292" i="12"/>
  <c r="M292" i="12"/>
  <c r="P216" i="12"/>
  <c r="AD216" i="12"/>
  <c r="B29" i="11"/>
  <c r="B30" i="11" s="1"/>
  <c r="D30" i="11" s="1"/>
  <c r="O30" i="11" s="1"/>
  <c r="D28" i="11"/>
  <c r="O28" i="11" s="1"/>
  <c r="AL25" i="11"/>
  <c r="V25" i="11"/>
  <c r="AJ25" i="11"/>
  <c r="S26" i="11"/>
  <c r="T26" i="11"/>
  <c r="U26" i="11" s="1"/>
  <c r="AK26" i="11"/>
  <c r="P26" i="11"/>
  <c r="AI26" i="11"/>
  <c r="S107" i="5"/>
  <c r="S7" i="5"/>
  <c r="S6" i="5"/>
  <c r="S4" i="5"/>
  <c r="R46" i="9"/>
  <c r="R73" i="9"/>
  <c r="R67" i="9"/>
  <c r="R38" i="9"/>
  <c r="R60" i="9"/>
  <c r="R43" i="9"/>
  <c r="R52" i="9"/>
  <c r="R32" i="9"/>
  <c r="R35" i="9"/>
  <c r="R36" i="9"/>
  <c r="R40" i="9"/>
  <c r="R21" i="9"/>
  <c r="R10" i="9"/>
  <c r="R7" i="9"/>
  <c r="R29" i="9"/>
  <c r="R5" i="9"/>
  <c r="R18" i="9"/>
  <c r="R12" i="9"/>
  <c r="R28" i="9"/>
  <c r="R15" i="9"/>
  <c r="R9" i="9"/>
  <c r="R23" i="9"/>
  <c r="R13" i="9"/>
  <c r="R4" i="9"/>
  <c r="R6" i="9"/>
  <c r="R22" i="9"/>
  <c r="R16" i="9"/>
  <c r="R3" i="9"/>
  <c r="R19" i="9"/>
  <c r="R26" i="9"/>
  <c r="R20" i="9"/>
  <c r="R25" i="9"/>
  <c r="R17" i="9"/>
  <c r="R14" i="9"/>
  <c r="R8" i="9"/>
  <c r="R24" i="9"/>
  <c r="R11" i="9"/>
  <c r="R27" i="9"/>
  <c r="T51" i="4"/>
  <c r="P51" i="4"/>
  <c r="S51" i="4"/>
  <c r="T19" i="4"/>
  <c r="P19" i="4"/>
  <c r="S19" i="4"/>
  <c r="P26" i="4"/>
  <c r="T26" i="4"/>
  <c r="S26" i="4"/>
  <c r="T83" i="4"/>
  <c r="P83" i="4"/>
  <c r="S83" i="4"/>
  <c r="T59" i="4"/>
  <c r="P59" i="4"/>
  <c r="S59" i="4"/>
  <c r="T35" i="4"/>
  <c r="P35" i="4"/>
  <c r="S35" i="4"/>
  <c r="T3" i="4"/>
  <c r="P3" i="4"/>
  <c r="S3" i="4"/>
  <c r="P66" i="4"/>
  <c r="T66" i="4"/>
  <c r="S66" i="4"/>
  <c r="P50" i="4"/>
  <c r="T50" i="4"/>
  <c r="S50" i="4"/>
  <c r="P34" i="4"/>
  <c r="T34" i="4"/>
  <c r="S34" i="4"/>
  <c r="P10" i="4"/>
  <c r="T10" i="4"/>
  <c r="S10" i="4"/>
  <c r="J4" i="4"/>
  <c r="M4" i="4" s="1"/>
  <c r="J8" i="4"/>
  <c r="M8" i="4" s="1"/>
  <c r="J12" i="4"/>
  <c r="M12" i="4" s="1"/>
  <c r="J16" i="4"/>
  <c r="M16" i="4" s="1"/>
  <c r="J20" i="4"/>
  <c r="M20" i="4" s="1"/>
  <c r="J24" i="4"/>
  <c r="M24" i="4" s="1"/>
  <c r="J28" i="4"/>
  <c r="M28" i="4" s="1"/>
  <c r="J32" i="4"/>
  <c r="M32" i="4" s="1"/>
  <c r="J36" i="4"/>
  <c r="M36" i="4" s="1"/>
  <c r="J40" i="4"/>
  <c r="M40" i="4" s="1"/>
  <c r="J44" i="4"/>
  <c r="M44" i="4" s="1"/>
  <c r="J48" i="4"/>
  <c r="M48" i="4" s="1"/>
  <c r="J52" i="4"/>
  <c r="M52" i="4" s="1"/>
  <c r="J56" i="4"/>
  <c r="M56" i="4" s="1"/>
  <c r="J60" i="4"/>
  <c r="M60" i="4" s="1"/>
  <c r="J64" i="4"/>
  <c r="M64" i="4" s="1"/>
  <c r="J68" i="4"/>
  <c r="M68" i="4" s="1"/>
  <c r="J72" i="4"/>
  <c r="M72" i="4" s="1"/>
  <c r="J76" i="4"/>
  <c r="M76" i="4" s="1"/>
  <c r="J80" i="4"/>
  <c r="M80" i="4" s="1"/>
  <c r="J84" i="4"/>
  <c r="M84" i="4" s="1"/>
  <c r="J88" i="4"/>
  <c r="M88" i="4" s="1"/>
  <c r="J5" i="4"/>
  <c r="M5" i="4" s="1"/>
  <c r="J9" i="4"/>
  <c r="M9" i="4" s="1"/>
  <c r="J13" i="4"/>
  <c r="M13" i="4" s="1"/>
  <c r="J17" i="4"/>
  <c r="M17" i="4" s="1"/>
  <c r="J21" i="4"/>
  <c r="M21" i="4" s="1"/>
  <c r="J25" i="4"/>
  <c r="M25" i="4" s="1"/>
  <c r="J29" i="4"/>
  <c r="M29" i="4" s="1"/>
  <c r="J33" i="4"/>
  <c r="M33" i="4" s="1"/>
  <c r="J37" i="4"/>
  <c r="M37" i="4" s="1"/>
  <c r="J41" i="4"/>
  <c r="M41" i="4" s="1"/>
  <c r="J45" i="4"/>
  <c r="M45" i="4" s="1"/>
  <c r="J49" i="4"/>
  <c r="M49" i="4" s="1"/>
  <c r="J53" i="4"/>
  <c r="M53" i="4" s="1"/>
  <c r="J57" i="4"/>
  <c r="M57" i="4" s="1"/>
  <c r="J61" i="4"/>
  <c r="M61" i="4" s="1"/>
  <c r="J65" i="4"/>
  <c r="M65" i="4" s="1"/>
  <c r="J69" i="4"/>
  <c r="M69" i="4" s="1"/>
  <c r="J73" i="4"/>
  <c r="M73" i="4" s="1"/>
  <c r="J77" i="4"/>
  <c r="M77" i="4" s="1"/>
  <c r="J81" i="4"/>
  <c r="M81" i="4" s="1"/>
  <c r="J85" i="4"/>
  <c r="M85" i="4" s="1"/>
  <c r="J3" i="4"/>
  <c r="M3" i="4" s="1"/>
  <c r="J6" i="4"/>
  <c r="M6" i="4" s="1"/>
  <c r="J10" i="4"/>
  <c r="M10" i="4" s="1"/>
  <c r="J14" i="4"/>
  <c r="M14" i="4" s="1"/>
  <c r="J18" i="4"/>
  <c r="M18" i="4" s="1"/>
  <c r="J22" i="4"/>
  <c r="M22" i="4" s="1"/>
  <c r="J26" i="4"/>
  <c r="M26" i="4" s="1"/>
  <c r="J30" i="4"/>
  <c r="M30" i="4" s="1"/>
  <c r="J34" i="4"/>
  <c r="M34" i="4" s="1"/>
  <c r="J38" i="4"/>
  <c r="M38" i="4" s="1"/>
  <c r="J42" i="4"/>
  <c r="M42" i="4" s="1"/>
  <c r="J46" i="4"/>
  <c r="M46" i="4" s="1"/>
  <c r="J50" i="4"/>
  <c r="M50" i="4" s="1"/>
  <c r="J54" i="4"/>
  <c r="M54" i="4" s="1"/>
  <c r="J58" i="4"/>
  <c r="M58" i="4" s="1"/>
  <c r="J62" i="4"/>
  <c r="M62" i="4" s="1"/>
  <c r="J66" i="4"/>
  <c r="M66" i="4" s="1"/>
  <c r="J70" i="4"/>
  <c r="M70" i="4" s="1"/>
  <c r="J74" i="4"/>
  <c r="M74" i="4" s="1"/>
  <c r="J78" i="4"/>
  <c r="M78" i="4" s="1"/>
  <c r="J82" i="4"/>
  <c r="M82" i="4" s="1"/>
  <c r="J86" i="4"/>
  <c r="M86" i="4" s="1"/>
  <c r="J7" i="4"/>
  <c r="M7" i="4" s="1"/>
  <c r="J11" i="4"/>
  <c r="M11" i="4" s="1"/>
  <c r="J15" i="4"/>
  <c r="M15" i="4" s="1"/>
  <c r="J19" i="4"/>
  <c r="M19" i="4" s="1"/>
  <c r="J23" i="4"/>
  <c r="M23" i="4" s="1"/>
  <c r="J27" i="4"/>
  <c r="M27" i="4" s="1"/>
  <c r="J31" i="4"/>
  <c r="M31" i="4" s="1"/>
  <c r="J35" i="4"/>
  <c r="M35" i="4" s="1"/>
  <c r="J39" i="4"/>
  <c r="M39" i="4" s="1"/>
  <c r="J43" i="4"/>
  <c r="M43" i="4" s="1"/>
  <c r="J47" i="4"/>
  <c r="M47" i="4" s="1"/>
  <c r="J51" i="4"/>
  <c r="M51" i="4" s="1"/>
  <c r="J55" i="4"/>
  <c r="M55" i="4" s="1"/>
  <c r="J59" i="4"/>
  <c r="M59" i="4" s="1"/>
  <c r="J63" i="4"/>
  <c r="M63" i="4" s="1"/>
  <c r="J67" i="4"/>
  <c r="M67" i="4" s="1"/>
  <c r="J71" i="4"/>
  <c r="M71" i="4" s="1"/>
  <c r="J75" i="4"/>
  <c r="M75" i="4" s="1"/>
  <c r="J79" i="4"/>
  <c r="M79" i="4" s="1"/>
  <c r="J83" i="4"/>
  <c r="M83" i="4" s="1"/>
  <c r="J87" i="4"/>
  <c r="M87" i="4" s="1"/>
  <c r="T81" i="4"/>
  <c r="P81" i="4"/>
  <c r="S81" i="4"/>
  <c r="T73" i="4"/>
  <c r="P73" i="4"/>
  <c r="S73" i="4"/>
  <c r="T65" i="4"/>
  <c r="P65" i="4"/>
  <c r="S65" i="4"/>
  <c r="T57" i="4"/>
  <c r="P57" i="4"/>
  <c r="S57" i="4"/>
  <c r="T49" i="4"/>
  <c r="P49" i="4"/>
  <c r="S49" i="4"/>
  <c r="T41" i="4"/>
  <c r="P41" i="4"/>
  <c r="S41" i="4"/>
  <c r="T33" i="4"/>
  <c r="P33" i="4"/>
  <c r="S33" i="4"/>
  <c r="T25" i="4"/>
  <c r="P25" i="4"/>
  <c r="S25" i="4"/>
  <c r="T17" i="4"/>
  <c r="P17" i="4"/>
  <c r="S17" i="4"/>
  <c r="T9" i="4"/>
  <c r="P9" i="4"/>
  <c r="S9" i="4"/>
  <c r="P88" i="4"/>
  <c r="T88" i="4"/>
  <c r="S88" i="4"/>
  <c r="P80" i="4"/>
  <c r="T80" i="4"/>
  <c r="S80" i="4"/>
  <c r="P72" i="4"/>
  <c r="T72" i="4"/>
  <c r="S72" i="4"/>
  <c r="P64" i="4"/>
  <c r="T64" i="4"/>
  <c r="S64" i="4"/>
  <c r="P56" i="4"/>
  <c r="T56" i="4"/>
  <c r="S56" i="4"/>
  <c r="P48" i="4"/>
  <c r="T48" i="4"/>
  <c r="S48" i="4"/>
  <c r="P40" i="4"/>
  <c r="T40" i="4"/>
  <c r="S40" i="4"/>
  <c r="P32" i="4"/>
  <c r="T32" i="4"/>
  <c r="S32" i="4"/>
  <c r="P24" i="4"/>
  <c r="T24" i="4"/>
  <c r="S24" i="4"/>
  <c r="P16" i="4"/>
  <c r="T16" i="4"/>
  <c r="S16" i="4"/>
  <c r="P8" i="4"/>
  <c r="T8" i="4"/>
  <c r="S8" i="4"/>
  <c r="T67" i="4"/>
  <c r="P67" i="4"/>
  <c r="S67" i="4"/>
  <c r="T27" i="4"/>
  <c r="P27" i="4"/>
  <c r="S27" i="4"/>
  <c r="P82" i="4"/>
  <c r="T82" i="4"/>
  <c r="S82" i="4"/>
  <c r="P42" i="4"/>
  <c r="T42" i="4"/>
  <c r="S42" i="4"/>
  <c r="T79" i="4"/>
  <c r="P79" i="4"/>
  <c r="S79" i="4"/>
  <c r="T63" i="4"/>
  <c r="P63" i="4"/>
  <c r="S63" i="4"/>
  <c r="T47" i="4"/>
  <c r="P47" i="4"/>
  <c r="S47" i="4"/>
  <c r="T39" i="4"/>
  <c r="P39" i="4"/>
  <c r="S39" i="4"/>
  <c r="T31" i="4"/>
  <c r="P31" i="4"/>
  <c r="S31" i="4"/>
  <c r="T23" i="4"/>
  <c r="P23" i="4"/>
  <c r="S23" i="4"/>
  <c r="T15" i="4"/>
  <c r="P15" i="4"/>
  <c r="S15" i="4"/>
  <c r="T7" i="4"/>
  <c r="P7" i="4"/>
  <c r="S7" i="4"/>
  <c r="P86" i="4"/>
  <c r="T86" i="4"/>
  <c r="S86" i="4"/>
  <c r="P78" i="4"/>
  <c r="T78" i="4"/>
  <c r="S78" i="4"/>
  <c r="P70" i="4"/>
  <c r="T70" i="4"/>
  <c r="S70" i="4"/>
  <c r="P62" i="4"/>
  <c r="T62" i="4"/>
  <c r="S62" i="4"/>
  <c r="P54" i="4"/>
  <c r="T54" i="4"/>
  <c r="S54" i="4"/>
  <c r="P46" i="4"/>
  <c r="T46" i="4"/>
  <c r="S46" i="4"/>
  <c r="P38" i="4"/>
  <c r="T38" i="4"/>
  <c r="S38" i="4"/>
  <c r="P30" i="4"/>
  <c r="T30" i="4"/>
  <c r="S30" i="4"/>
  <c r="P22" i="4"/>
  <c r="T22" i="4"/>
  <c r="S22" i="4"/>
  <c r="P14" i="4"/>
  <c r="T14" i="4"/>
  <c r="S14" i="4"/>
  <c r="P6" i="4"/>
  <c r="T6" i="4"/>
  <c r="S6" i="4"/>
  <c r="T75" i="4"/>
  <c r="P75" i="4"/>
  <c r="S75" i="4"/>
  <c r="T43" i="4"/>
  <c r="P43" i="4"/>
  <c r="S43" i="4"/>
  <c r="T11" i="4"/>
  <c r="P11" i="4"/>
  <c r="S11" i="4"/>
  <c r="P74" i="4"/>
  <c r="T74" i="4"/>
  <c r="S74" i="4"/>
  <c r="P58" i="4"/>
  <c r="T58" i="4"/>
  <c r="S58" i="4"/>
  <c r="P18" i="4"/>
  <c r="T18" i="4"/>
  <c r="S18" i="4"/>
  <c r="T87" i="4"/>
  <c r="P87" i="4"/>
  <c r="S87" i="4"/>
  <c r="T71" i="4"/>
  <c r="P71" i="4"/>
  <c r="S71" i="4"/>
  <c r="T55" i="4"/>
  <c r="P55" i="4"/>
  <c r="S55" i="4"/>
  <c r="T85" i="4"/>
  <c r="P85" i="4"/>
  <c r="S85" i="4"/>
  <c r="T77" i="4"/>
  <c r="P77" i="4"/>
  <c r="S77" i="4"/>
  <c r="T69" i="4"/>
  <c r="P69" i="4"/>
  <c r="S69" i="4"/>
  <c r="T61" i="4"/>
  <c r="P61" i="4"/>
  <c r="S61" i="4"/>
  <c r="T53" i="4"/>
  <c r="P53" i="4"/>
  <c r="S53" i="4"/>
  <c r="T45" i="4"/>
  <c r="P45" i="4"/>
  <c r="S45" i="4"/>
  <c r="T37" i="4"/>
  <c r="P37" i="4"/>
  <c r="S37" i="4"/>
  <c r="T29" i="4"/>
  <c r="P29" i="4"/>
  <c r="S29" i="4"/>
  <c r="T21" i="4"/>
  <c r="P21" i="4"/>
  <c r="S21" i="4"/>
  <c r="T13" i="4"/>
  <c r="P13" i="4"/>
  <c r="S13" i="4"/>
  <c r="T5" i="4"/>
  <c r="P5" i="4"/>
  <c r="S5" i="4"/>
  <c r="P84" i="4"/>
  <c r="T84" i="4"/>
  <c r="S84" i="4"/>
  <c r="P76" i="4"/>
  <c r="T76" i="4"/>
  <c r="S76" i="4"/>
  <c r="P68" i="4"/>
  <c r="T68" i="4"/>
  <c r="S68" i="4"/>
  <c r="P60" i="4"/>
  <c r="T60" i="4"/>
  <c r="S60" i="4"/>
  <c r="P52" i="4"/>
  <c r="T52" i="4"/>
  <c r="S52" i="4"/>
  <c r="P44" i="4"/>
  <c r="T44" i="4"/>
  <c r="S44" i="4"/>
  <c r="P36" i="4"/>
  <c r="T36" i="4"/>
  <c r="S36" i="4"/>
  <c r="P28" i="4"/>
  <c r="T28" i="4"/>
  <c r="S28" i="4"/>
  <c r="P20" i="4"/>
  <c r="T20" i="4"/>
  <c r="S20" i="4"/>
  <c r="T12" i="4"/>
  <c r="P12" i="4"/>
  <c r="S12" i="4"/>
  <c r="P4" i="4"/>
  <c r="T4" i="4"/>
  <c r="S4" i="4"/>
  <c r="S42" i="5"/>
  <c r="T42" i="5" s="1"/>
  <c r="Z42" i="5" s="1"/>
  <c r="S18" i="5"/>
  <c r="S14" i="5"/>
  <c r="S30" i="5"/>
  <c r="S8" i="5"/>
  <c r="S40" i="5"/>
  <c r="T40" i="5" s="1"/>
  <c r="Z40" i="5" s="1"/>
  <c r="S10" i="5"/>
  <c r="S45" i="5"/>
  <c r="T45" i="5" s="1"/>
  <c r="Z45" i="5" s="1"/>
  <c r="S55" i="5"/>
  <c r="T55" i="5" s="1"/>
  <c r="Z55" i="5" s="1"/>
  <c r="S11" i="5"/>
  <c r="S16" i="5"/>
  <c r="S26" i="5"/>
  <c r="S46" i="5"/>
  <c r="S32" i="5"/>
  <c r="S49" i="5"/>
  <c r="S52" i="5"/>
  <c r="S62" i="5"/>
  <c r="S61" i="5"/>
  <c r="S86" i="5"/>
  <c r="S72" i="5"/>
  <c r="S82" i="5"/>
  <c r="S89" i="5"/>
  <c r="S81" i="5"/>
  <c r="T81" i="5" s="1"/>
  <c r="Z81" i="5" s="1"/>
  <c r="S92" i="5"/>
  <c r="S88" i="5"/>
  <c r="S91" i="5"/>
  <c r="S104" i="5"/>
  <c r="T104" i="5" s="1"/>
  <c r="Z104" i="5" s="1"/>
  <c r="S99" i="5"/>
  <c r="S25" i="5"/>
  <c r="T25" i="5" s="1"/>
  <c r="Z25" i="5" s="1"/>
  <c r="S19" i="5"/>
  <c r="T19" i="5" s="1"/>
  <c r="Z19" i="5" s="1"/>
  <c r="S29" i="5"/>
  <c r="S17" i="5"/>
  <c r="S13" i="5"/>
  <c r="S20" i="5"/>
  <c r="S34" i="5"/>
  <c r="S50" i="5"/>
  <c r="S43" i="5"/>
  <c r="S53" i="5"/>
  <c r="S59" i="5"/>
  <c r="T59" i="5" s="1"/>
  <c r="Z59" i="5" s="1"/>
  <c r="S70" i="5"/>
  <c r="S56" i="5"/>
  <c r="S66" i="5"/>
  <c r="S87" i="5"/>
  <c r="S79" i="5"/>
  <c r="S90" i="5"/>
  <c r="S76" i="5"/>
  <c r="S83" i="5"/>
  <c r="S102" i="5"/>
  <c r="S96" i="5"/>
  <c r="S101" i="5"/>
  <c r="S93" i="5"/>
  <c r="S103" i="5"/>
  <c r="S105" i="5"/>
  <c r="S15" i="5"/>
  <c r="S12" i="5"/>
  <c r="T12" i="5" s="1"/>
  <c r="Z12" i="5" s="1"/>
  <c r="S35" i="5"/>
  <c r="T35" i="5" s="1"/>
  <c r="Z35" i="5" s="1"/>
  <c r="S21" i="5"/>
  <c r="T21" i="5" s="1"/>
  <c r="Z21" i="5" s="1"/>
  <c r="S23" i="5"/>
  <c r="S5" i="5"/>
  <c r="S36" i="5"/>
  <c r="S65" i="5"/>
  <c r="T65" i="5" s="1"/>
  <c r="Z65" i="5" s="1"/>
  <c r="S44" i="5"/>
  <c r="S54" i="5"/>
  <c r="S37" i="5"/>
  <c r="S47" i="5"/>
  <c r="S71" i="5"/>
  <c r="S64" i="5"/>
  <c r="S63" i="5"/>
  <c r="S60" i="5"/>
  <c r="S74" i="5"/>
  <c r="T74" i="5" s="1"/>
  <c r="Z74" i="5" s="1"/>
  <c r="S80" i="5"/>
  <c r="S73" i="5"/>
  <c r="S98" i="5"/>
  <c r="S95" i="5"/>
  <c r="S97" i="5"/>
  <c r="S33" i="5"/>
  <c r="T33" i="5" s="1"/>
  <c r="Z33" i="5" s="1"/>
  <c r="S27" i="5"/>
  <c r="S39" i="5"/>
  <c r="S51" i="5"/>
  <c r="T51" i="5" s="1"/>
  <c r="Z51" i="5" s="1"/>
  <c r="S9" i="5"/>
  <c r="S22" i="5"/>
  <c r="S69" i="5"/>
  <c r="T69" i="5" s="1"/>
  <c r="Z69" i="5" s="1"/>
  <c r="S28" i="5"/>
  <c r="S38" i="5"/>
  <c r="S48" i="5"/>
  <c r="S41" i="5"/>
  <c r="S58" i="5"/>
  <c r="S68" i="5"/>
  <c r="S57" i="5"/>
  <c r="S67" i="5"/>
  <c r="S75" i="5"/>
  <c r="T75" i="5" s="1"/>
  <c r="Z75" i="5" s="1"/>
  <c r="S78" i="5"/>
  <c r="S85" i="5"/>
  <c r="S77" i="5"/>
  <c r="T77" i="5" s="1"/>
  <c r="Z77" i="5" s="1"/>
  <c r="S94" i="5"/>
  <c r="T94" i="5" s="1"/>
  <c r="Z94" i="5" s="1"/>
  <c r="S84" i="5"/>
  <c r="S106" i="5"/>
  <c r="T106" i="5" s="1"/>
  <c r="Z106" i="5" s="1"/>
  <c r="S100" i="5"/>
  <c r="T100" i="5" s="1"/>
  <c r="Z100" i="5" s="1"/>
  <c r="S31" i="5"/>
  <c r="T31" i="5" s="1"/>
  <c r="Z31" i="5" s="1"/>
  <c r="S24" i="5"/>
  <c r="M232" i="12" l="1"/>
  <c r="J232" i="12"/>
  <c r="N232" i="12"/>
  <c r="O232" i="12" s="1"/>
  <c r="M231" i="12"/>
  <c r="J231" i="12"/>
  <c r="N231" i="12"/>
  <c r="O231" i="12" s="1"/>
  <c r="I262" i="12"/>
  <c r="AC262" i="12" s="1"/>
  <c r="P223" i="12"/>
  <c r="AD223" i="12"/>
  <c r="I240" i="12"/>
  <c r="AC240" i="12" s="1"/>
  <c r="P292" i="12"/>
  <c r="AD292" i="12"/>
  <c r="P246" i="12"/>
  <c r="AD246" i="12"/>
  <c r="I239" i="12"/>
  <c r="AC239" i="12" s="1"/>
  <c r="P224" i="12"/>
  <c r="AD224" i="12"/>
  <c r="M300" i="12"/>
  <c r="N300" i="12"/>
  <c r="O300" i="12" s="1"/>
  <c r="J300" i="12"/>
  <c r="N254" i="12"/>
  <c r="O254" i="12" s="1"/>
  <c r="J254" i="12"/>
  <c r="M254" i="12"/>
  <c r="T30" i="11"/>
  <c r="U30" i="11" s="1"/>
  <c r="P30" i="11"/>
  <c r="AK30" i="11"/>
  <c r="S30" i="11"/>
  <c r="AI30" i="11"/>
  <c r="AI28" i="11"/>
  <c r="S28" i="11"/>
  <c r="T28" i="11"/>
  <c r="U28" i="11" s="1"/>
  <c r="P28" i="11"/>
  <c r="AK28" i="11"/>
  <c r="B31" i="11"/>
  <c r="D29" i="11"/>
  <c r="O29" i="11" s="1"/>
  <c r="AL26" i="11"/>
  <c r="V26" i="11"/>
  <c r="AJ26" i="11"/>
  <c r="T107" i="5"/>
  <c r="U107" i="5"/>
  <c r="T4" i="5"/>
  <c r="U4" i="5"/>
  <c r="W4" i="5" s="1"/>
  <c r="T6" i="5"/>
  <c r="U6" i="5"/>
  <c r="W6" i="5" s="1"/>
  <c r="T7" i="5"/>
  <c r="Z7" i="5" s="1"/>
  <c r="U7" i="5"/>
  <c r="W7" i="5" s="1"/>
  <c r="U42" i="5"/>
  <c r="W42" i="5" s="1"/>
  <c r="U81" i="5"/>
  <c r="U19" i="5"/>
  <c r="W19" i="5" s="1"/>
  <c r="U59" i="5"/>
  <c r="W59" i="5" s="1"/>
  <c r="U25" i="5"/>
  <c r="W25" i="5" s="1"/>
  <c r="U74" i="5"/>
  <c r="W74" i="5" s="1"/>
  <c r="U12" i="5"/>
  <c r="W12" i="5" s="1"/>
  <c r="U35" i="5"/>
  <c r="U21" i="5"/>
  <c r="W21" i="5" s="1"/>
  <c r="U40" i="5"/>
  <c r="U69" i="5"/>
  <c r="N79" i="4"/>
  <c r="N63" i="4"/>
  <c r="N47" i="4"/>
  <c r="N31" i="4"/>
  <c r="N15" i="4"/>
  <c r="N82" i="4"/>
  <c r="N66" i="4"/>
  <c r="N50" i="4"/>
  <c r="N34" i="4"/>
  <c r="N18" i="4"/>
  <c r="N3" i="4"/>
  <c r="N73" i="4"/>
  <c r="N57" i="4"/>
  <c r="N41" i="4"/>
  <c r="N25" i="4"/>
  <c r="N9" i="4"/>
  <c r="N80" i="4"/>
  <c r="N64" i="4"/>
  <c r="N48" i="4"/>
  <c r="N32" i="4"/>
  <c r="N16" i="4"/>
  <c r="N75" i="4"/>
  <c r="N59" i="4"/>
  <c r="N43" i="4"/>
  <c r="N27" i="4"/>
  <c r="N11" i="4"/>
  <c r="N78" i="4"/>
  <c r="N62" i="4"/>
  <c r="N46" i="4"/>
  <c r="N30" i="4"/>
  <c r="N14" i="4"/>
  <c r="N85" i="4"/>
  <c r="N69" i="4"/>
  <c r="N53" i="4"/>
  <c r="N37" i="4"/>
  <c r="N21" i="4"/>
  <c r="N5" i="4"/>
  <c r="N76" i="4"/>
  <c r="N60" i="4"/>
  <c r="N44" i="4"/>
  <c r="N28" i="4"/>
  <c r="N12" i="4"/>
  <c r="N87" i="4"/>
  <c r="N71" i="4"/>
  <c r="N55" i="4"/>
  <c r="N39" i="4"/>
  <c r="N23" i="4"/>
  <c r="N7" i="4"/>
  <c r="N74" i="4"/>
  <c r="N58" i="4"/>
  <c r="N42" i="4"/>
  <c r="N26" i="4"/>
  <c r="N10" i="4"/>
  <c r="N81" i="4"/>
  <c r="N65" i="4"/>
  <c r="N49" i="4"/>
  <c r="N33" i="4"/>
  <c r="N17" i="4"/>
  <c r="N88" i="4"/>
  <c r="N72" i="4"/>
  <c r="N56" i="4"/>
  <c r="N40" i="4"/>
  <c r="N24" i="4"/>
  <c r="N8" i="4"/>
  <c r="N83" i="4"/>
  <c r="N67" i="4"/>
  <c r="N51" i="4"/>
  <c r="N35" i="4"/>
  <c r="N19" i="4"/>
  <c r="N86" i="4"/>
  <c r="N70" i="4"/>
  <c r="N54" i="4"/>
  <c r="N38" i="4"/>
  <c r="N22" i="4"/>
  <c r="N6" i="4"/>
  <c r="N77" i="4"/>
  <c r="N61" i="4"/>
  <c r="N45" i="4"/>
  <c r="N29" i="4"/>
  <c r="N13" i="4"/>
  <c r="N84" i="4"/>
  <c r="N68" i="4"/>
  <c r="N52" i="4"/>
  <c r="N36" i="4"/>
  <c r="N20" i="4"/>
  <c r="N4" i="4"/>
  <c r="T84" i="5"/>
  <c r="Z84" i="5" s="1"/>
  <c r="U84" i="5"/>
  <c r="W84" i="5" s="1"/>
  <c r="T57" i="5"/>
  <c r="Z57" i="5" s="1"/>
  <c r="U57" i="5"/>
  <c r="W57" i="5" s="1"/>
  <c r="T28" i="5"/>
  <c r="Z28" i="5" s="1"/>
  <c r="U28" i="5"/>
  <c r="W28" i="5" s="1"/>
  <c r="T78" i="5"/>
  <c r="Z78" i="5" s="1"/>
  <c r="U78" i="5"/>
  <c r="W78" i="5" s="1"/>
  <c r="V25" i="5"/>
  <c r="U100" i="5"/>
  <c r="W100" i="5" s="1"/>
  <c r="T97" i="5"/>
  <c r="Z97" i="5" s="1"/>
  <c r="U97" i="5"/>
  <c r="W97" i="5" s="1"/>
  <c r="T63" i="5"/>
  <c r="Z63" i="5" s="1"/>
  <c r="U63" i="5"/>
  <c r="W63" i="5" s="1"/>
  <c r="T23" i="5"/>
  <c r="Z23" i="5" s="1"/>
  <c r="U23" i="5"/>
  <c r="W23" i="5" s="1"/>
  <c r="T15" i="5"/>
  <c r="Z15" i="5" s="1"/>
  <c r="U15" i="5"/>
  <c r="W15" i="5" s="1"/>
  <c r="T76" i="5"/>
  <c r="Z76" i="5" s="1"/>
  <c r="U76" i="5"/>
  <c r="W76" i="5" s="1"/>
  <c r="T87" i="5"/>
  <c r="Z87" i="5" s="1"/>
  <c r="U87" i="5"/>
  <c r="W87" i="5" s="1"/>
  <c r="T56" i="5"/>
  <c r="Z56" i="5" s="1"/>
  <c r="U56" i="5"/>
  <c r="W56" i="5" s="1"/>
  <c r="T43" i="5"/>
  <c r="Z43" i="5" s="1"/>
  <c r="U43" i="5"/>
  <c r="W43" i="5" s="1"/>
  <c r="U50" i="5"/>
  <c r="W50" i="5" s="1"/>
  <c r="T50" i="5"/>
  <c r="Z50" i="5" s="1"/>
  <c r="T13" i="5"/>
  <c r="Z13" i="5" s="1"/>
  <c r="U13" i="5"/>
  <c r="W13" i="5" s="1"/>
  <c r="T29" i="5"/>
  <c r="Z29" i="5" s="1"/>
  <c r="U29" i="5"/>
  <c r="W29" i="5" s="1"/>
  <c r="U65" i="5"/>
  <c r="W65" i="5" s="1"/>
  <c r="T91" i="5"/>
  <c r="Z91" i="5" s="1"/>
  <c r="U91" i="5"/>
  <c r="W91" i="5" s="1"/>
  <c r="T92" i="5"/>
  <c r="Z92" i="5" s="1"/>
  <c r="U92" i="5"/>
  <c r="W92" i="5" s="1"/>
  <c r="T82" i="5"/>
  <c r="Z82" i="5" s="1"/>
  <c r="U82" i="5"/>
  <c r="W82" i="5" s="1"/>
  <c r="T49" i="5"/>
  <c r="Z49" i="5" s="1"/>
  <c r="U49" i="5"/>
  <c r="W49" i="5" s="1"/>
  <c r="T8" i="5"/>
  <c r="Z8" i="5" s="1"/>
  <c r="U8" i="5"/>
  <c r="W8" i="5" s="1"/>
  <c r="T30" i="5"/>
  <c r="Z30" i="5" s="1"/>
  <c r="U30" i="5"/>
  <c r="W30" i="5" s="1"/>
  <c r="T48" i="5"/>
  <c r="Z48" i="5" s="1"/>
  <c r="U48" i="5"/>
  <c r="W48" i="5" s="1"/>
  <c r="T9" i="5"/>
  <c r="Z9" i="5" s="1"/>
  <c r="U9" i="5"/>
  <c r="W9" i="5" s="1"/>
  <c r="T39" i="5"/>
  <c r="Z39" i="5" s="1"/>
  <c r="U39" i="5"/>
  <c r="W39" i="5" s="1"/>
  <c r="T95" i="5"/>
  <c r="Z95" i="5" s="1"/>
  <c r="U95" i="5"/>
  <c r="W95" i="5" s="1"/>
  <c r="T73" i="5"/>
  <c r="Z73" i="5" s="1"/>
  <c r="U73" i="5"/>
  <c r="W73" i="5" s="1"/>
  <c r="U106" i="5"/>
  <c r="W106" i="5" s="1"/>
  <c r="T103" i="5"/>
  <c r="Z103" i="5" s="1"/>
  <c r="U103" i="5"/>
  <c r="W103" i="5" s="1"/>
  <c r="T90" i="5"/>
  <c r="Z90" i="5" s="1"/>
  <c r="U90" i="5"/>
  <c r="W90" i="5" s="1"/>
  <c r="T34" i="5"/>
  <c r="Z34" i="5" s="1"/>
  <c r="U34" i="5"/>
  <c r="W34" i="5" s="1"/>
  <c r="T17" i="5"/>
  <c r="Z17" i="5" s="1"/>
  <c r="U17" i="5"/>
  <c r="W17" i="5" s="1"/>
  <c r="T72" i="5"/>
  <c r="Z72" i="5" s="1"/>
  <c r="U72" i="5"/>
  <c r="W72" i="5" s="1"/>
  <c r="T52" i="5"/>
  <c r="Z52" i="5" s="1"/>
  <c r="U52" i="5"/>
  <c r="W52" i="5" s="1"/>
  <c r="T46" i="5"/>
  <c r="Z46" i="5" s="1"/>
  <c r="U46" i="5"/>
  <c r="W46" i="5" s="1"/>
  <c r="T11" i="5"/>
  <c r="Z11" i="5" s="1"/>
  <c r="U11" i="5"/>
  <c r="W11" i="5" s="1"/>
  <c r="T14" i="5"/>
  <c r="Z14" i="5" s="1"/>
  <c r="U14" i="5"/>
  <c r="W14" i="5" s="1"/>
  <c r="T24" i="5"/>
  <c r="Z24" i="5" s="1"/>
  <c r="U24" i="5"/>
  <c r="W24" i="5" s="1"/>
  <c r="U68" i="5"/>
  <c r="W68" i="5" s="1"/>
  <c r="T68" i="5"/>
  <c r="Z68" i="5" s="1"/>
  <c r="T41" i="5"/>
  <c r="Z41" i="5" s="1"/>
  <c r="U41" i="5"/>
  <c r="W41" i="5" s="1"/>
  <c r="T67" i="5"/>
  <c r="Z67" i="5" s="1"/>
  <c r="U67" i="5"/>
  <c r="W67" i="5" s="1"/>
  <c r="T58" i="5"/>
  <c r="Z58" i="5" s="1"/>
  <c r="U58" i="5"/>
  <c r="W58" i="5" s="1"/>
  <c r="T38" i="5"/>
  <c r="Z38" i="5" s="1"/>
  <c r="U38" i="5"/>
  <c r="W38" i="5" s="1"/>
  <c r="T22" i="5"/>
  <c r="Z22" i="5" s="1"/>
  <c r="U22" i="5"/>
  <c r="W22" i="5" s="1"/>
  <c r="T27" i="5"/>
  <c r="Z27" i="5" s="1"/>
  <c r="U27" i="5"/>
  <c r="W27" i="5" s="1"/>
  <c r="U33" i="5"/>
  <c r="W33" i="5" s="1"/>
  <c r="T60" i="5"/>
  <c r="Z60" i="5" s="1"/>
  <c r="U60" i="5"/>
  <c r="W60" i="5" s="1"/>
  <c r="T47" i="5"/>
  <c r="Z47" i="5" s="1"/>
  <c r="U47" i="5"/>
  <c r="W47" i="5" s="1"/>
  <c r="U54" i="5"/>
  <c r="W54" i="5" s="1"/>
  <c r="T54" i="5"/>
  <c r="Z54" i="5" s="1"/>
  <c r="U51" i="5"/>
  <c r="W51" i="5" s="1"/>
  <c r="T93" i="5"/>
  <c r="Z93" i="5" s="1"/>
  <c r="U93" i="5"/>
  <c r="W93" i="5" s="1"/>
  <c r="T101" i="5"/>
  <c r="Z101" i="5" s="1"/>
  <c r="U101" i="5"/>
  <c r="W101" i="5" s="1"/>
  <c r="T102" i="5"/>
  <c r="Z102" i="5" s="1"/>
  <c r="U102" i="5"/>
  <c r="W102" i="5" s="1"/>
  <c r="U79" i="5"/>
  <c r="W79" i="5" s="1"/>
  <c r="T79" i="5"/>
  <c r="Z79" i="5" s="1"/>
  <c r="T20" i="5"/>
  <c r="Z20" i="5" s="1"/>
  <c r="U20" i="5"/>
  <c r="W20" i="5" s="1"/>
  <c r="T99" i="5"/>
  <c r="Z99" i="5" s="1"/>
  <c r="U99" i="5"/>
  <c r="W99" i="5" s="1"/>
  <c r="T86" i="5"/>
  <c r="Z86" i="5" s="1"/>
  <c r="U86" i="5"/>
  <c r="W86" i="5" s="1"/>
  <c r="T62" i="5"/>
  <c r="Z62" i="5" s="1"/>
  <c r="U62" i="5"/>
  <c r="W62" i="5" s="1"/>
  <c r="T26" i="5"/>
  <c r="Z26" i="5" s="1"/>
  <c r="U26" i="5"/>
  <c r="W26" i="5" s="1"/>
  <c r="U31" i="5"/>
  <c r="W31" i="5" s="1"/>
  <c r="U45" i="5"/>
  <c r="W45" i="5" s="1"/>
  <c r="U55" i="5"/>
  <c r="W55" i="5" s="1"/>
  <c r="V42" i="5"/>
  <c r="T18" i="5"/>
  <c r="Z18" i="5" s="1"/>
  <c r="U18" i="5"/>
  <c r="W18" i="5" s="1"/>
  <c r="T85" i="5"/>
  <c r="Z85" i="5" s="1"/>
  <c r="U85" i="5"/>
  <c r="W85" i="5" s="1"/>
  <c r="T98" i="5"/>
  <c r="Z98" i="5" s="1"/>
  <c r="U98" i="5"/>
  <c r="W98" i="5" s="1"/>
  <c r="T80" i="5"/>
  <c r="Z80" i="5" s="1"/>
  <c r="U80" i="5"/>
  <c r="W80" i="5" s="1"/>
  <c r="U64" i="5"/>
  <c r="W64" i="5" s="1"/>
  <c r="T64" i="5"/>
  <c r="Z64" i="5" s="1"/>
  <c r="T71" i="5"/>
  <c r="Z71" i="5" s="1"/>
  <c r="U71" i="5"/>
  <c r="W71" i="5" s="1"/>
  <c r="U37" i="5"/>
  <c r="W37" i="5" s="1"/>
  <c r="T37" i="5"/>
  <c r="Z37" i="5" s="1"/>
  <c r="T44" i="5"/>
  <c r="Z44" i="5" s="1"/>
  <c r="U44" i="5"/>
  <c r="W44" i="5" s="1"/>
  <c r="T36" i="5"/>
  <c r="Z36" i="5" s="1"/>
  <c r="U36" i="5"/>
  <c r="W36" i="5" s="1"/>
  <c r="T5" i="5"/>
  <c r="U5" i="5"/>
  <c r="W5" i="5" s="1"/>
  <c r="U75" i="5"/>
  <c r="W75" i="5" s="1"/>
  <c r="T105" i="5"/>
  <c r="Z105" i="5" s="1"/>
  <c r="U105" i="5"/>
  <c r="W105" i="5" s="1"/>
  <c r="T96" i="5"/>
  <c r="Z96" i="5" s="1"/>
  <c r="U96" i="5"/>
  <c r="W96" i="5" s="1"/>
  <c r="T83" i="5"/>
  <c r="Z83" i="5" s="1"/>
  <c r="U83" i="5"/>
  <c r="W83" i="5" s="1"/>
  <c r="T66" i="5"/>
  <c r="Z66" i="5" s="1"/>
  <c r="U66" i="5"/>
  <c r="W66" i="5" s="1"/>
  <c r="T70" i="5"/>
  <c r="Z70" i="5" s="1"/>
  <c r="U70" i="5"/>
  <c r="W70" i="5" s="1"/>
  <c r="T53" i="5"/>
  <c r="Z53" i="5" s="1"/>
  <c r="U53" i="5"/>
  <c r="W53" i="5" s="1"/>
  <c r="U77" i="5"/>
  <c r="W77" i="5" s="1"/>
  <c r="T88" i="5"/>
  <c r="Z88" i="5" s="1"/>
  <c r="U88" i="5"/>
  <c r="W88" i="5" s="1"/>
  <c r="T89" i="5"/>
  <c r="Z89" i="5" s="1"/>
  <c r="U89" i="5"/>
  <c r="W89" i="5" s="1"/>
  <c r="T61" i="5"/>
  <c r="Z61" i="5" s="1"/>
  <c r="U61" i="5"/>
  <c r="W61" i="5" s="1"/>
  <c r="T32" i="5"/>
  <c r="Z32" i="5" s="1"/>
  <c r="U32" i="5"/>
  <c r="W32" i="5" s="1"/>
  <c r="T16" i="5"/>
  <c r="Z16" i="5" s="1"/>
  <c r="U16" i="5"/>
  <c r="W16" i="5" s="1"/>
  <c r="T10" i="5"/>
  <c r="Z10" i="5" s="1"/>
  <c r="U10" i="5"/>
  <c r="W10" i="5" s="1"/>
  <c r="U94" i="5"/>
  <c r="W94" i="5" s="1"/>
  <c r="U104" i="5"/>
  <c r="W104" i="5" s="1"/>
  <c r="N239" i="12" l="1"/>
  <c r="O239" i="12" s="1"/>
  <c r="J239" i="12"/>
  <c r="M239" i="12"/>
  <c r="I270" i="12"/>
  <c r="AC270" i="12" s="1"/>
  <c r="P232" i="12"/>
  <c r="AD232" i="12"/>
  <c r="I247" i="12"/>
  <c r="AC247" i="12" s="1"/>
  <c r="M262" i="12"/>
  <c r="N262" i="12"/>
  <c r="O262" i="12" s="1"/>
  <c r="J262" i="12"/>
  <c r="P231" i="12"/>
  <c r="AD231" i="12"/>
  <c r="J240" i="12"/>
  <c r="M240" i="12"/>
  <c r="N240" i="12"/>
  <c r="O240" i="12" s="1"/>
  <c r="P254" i="12"/>
  <c r="AD254" i="12"/>
  <c r="P300" i="12"/>
  <c r="AD300" i="12"/>
  <c r="I248" i="12"/>
  <c r="AC248" i="12" s="1"/>
  <c r="AL30" i="11"/>
  <c r="V30" i="11"/>
  <c r="AJ30" i="11"/>
  <c r="S29" i="11"/>
  <c r="P29" i="11"/>
  <c r="AK29" i="11"/>
  <c r="AI29" i="11"/>
  <c r="T29" i="11"/>
  <c r="U29" i="11" s="1"/>
  <c r="B32" i="11"/>
  <c r="D31" i="11"/>
  <c r="O31" i="11" s="1"/>
  <c r="AL28" i="11"/>
  <c r="V28" i="11"/>
  <c r="AJ28" i="11"/>
  <c r="V69" i="5"/>
  <c r="W69" i="5"/>
  <c r="V40" i="5"/>
  <c r="W40" i="5"/>
  <c r="V81" i="5"/>
  <c r="W81" i="5"/>
  <c r="W107" i="5"/>
  <c r="V107" i="5"/>
  <c r="AF107" i="5"/>
  <c r="V35" i="5"/>
  <c r="W35" i="5"/>
  <c r="Z107" i="5"/>
  <c r="V4" i="5"/>
  <c r="V6" i="5"/>
  <c r="V19" i="5"/>
  <c r="V59" i="5"/>
  <c r="V74" i="5"/>
  <c r="V21" i="5"/>
  <c r="V12" i="5"/>
  <c r="V77" i="5"/>
  <c r="V66" i="5"/>
  <c r="V83" i="5"/>
  <c r="V105" i="5"/>
  <c r="V36" i="5"/>
  <c r="V80" i="5"/>
  <c r="V85" i="5"/>
  <c r="V86" i="5"/>
  <c r="V99" i="5"/>
  <c r="V79" i="5"/>
  <c r="V60" i="5"/>
  <c r="V33" i="5"/>
  <c r="V68" i="5"/>
  <c r="V17" i="5"/>
  <c r="V90" i="5"/>
  <c r="V103" i="5"/>
  <c r="V73" i="5"/>
  <c r="V49" i="5"/>
  <c r="V92" i="5"/>
  <c r="V29" i="5"/>
  <c r="V43" i="5"/>
  <c r="V87" i="5"/>
  <c r="V100" i="5"/>
  <c r="V78" i="5"/>
  <c r="V16" i="5"/>
  <c r="V89" i="5"/>
  <c r="V37" i="5"/>
  <c r="V64" i="5"/>
  <c r="V55" i="5"/>
  <c r="V20" i="5"/>
  <c r="V102" i="5"/>
  <c r="V101" i="5"/>
  <c r="V51" i="5"/>
  <c r="V54" i="5"/>
  <c r="V27" i="5"/>
  <c r="V22" i="5"/>
  <c r="V58" i="5"/>
  <c r="V41" i="5"/>
  <c r="V11" i="5"/>
  <c r="V52" i="5"/>
  <c r="V72" i="5"/>
  <c r="V39" i="5"/>
  <c r="V30" i="5"/>
  <c r="V65" i="5"/>
  <c r="V63" i="5"/>
  <c r="V97" i="5"/>
  <c r="V94" i="5"/>
  <c r="V53" i="5"/>
  <c r="V70" i="5"/>
  <c r="V96" i="5"/>
  <c r="V75" i="5"/>
  <c r="V5" i="5"/>
  <c r="V44" i="5"/>
  <c r="V71" i="5"/>
  <c r="V98" i="5"/>
  <c r="V18" i="5"/>
  <c r="V45" i="5"/>
  <c r="V31" i="5"/>
  <c r="V26" i="5"/>
  <c r="V62" i="5"/>
  <c r="V47" i="5"/>
  <c r="V34" i="5"/>
  <c r="V106" i="5"/>
  <c r="V95" i="5"/>
  <c r="V82" i="5"/>
  <c r="V91" i="5"/>
  <c r="V13" i="5"/>
  <c r="V56" i="5"/>
  <c r="V76" i="5"/>
  <c r="V15" i="5"/>
  <c r="V104" i="5"/>
  <c r="V10" i="5"/>
  <c r="V32" i="5"/>
  <c r="V61" i="5"/>
  <c r="V88" i="5"/>
  <c r="V93" i="5"/>
  <c r="V38" i="5"/>
  <c r="V67" i="5"/>
  <c r="V24" i="5"/>
  <c r="V14" i="5"/>
  <c r="V46" i="5"/>
  <c r="V9" i="5"/>
  <c r="V48" i="5"/>
  <c r="V8" i="5"/>
  <c r="V50" i="5"/>
  <c r="V23" i="5"/>
  <c r="V28" i="5"/>
  <c r="V57" i="5"/>
  <c r="V84" i="5"/>
  <c r="M247" i="12" l="1"/>
  <c r="J247" i="12"/>
  <c r="N247" i="12"/>
  <c r="O247" i="12" s="1"/>
  <c r="M270" i="12"/>
  <c r="N270" i="12"/>
  <c r="O270" i="12" s="1"/>
  <c r="J270" i="12"/>
  <c r="I256" i="12"/>
  <c r="AC256" i="12" s="1"/>
  <c r="I255" i="12"/>
  <c r="AC255" i="12" s="1"/>
  <c r="I278" i="12"/>
  <c r="AC278" i="12" s="1"/>
  <c r="M248" i="12"/>
  <c r="J248" i="12"/>
  <c r="N248" i="12"/>
  <c r="O248" i="12" s="1"/>
  <c r="P240" i="12"/>
  <c r="AD240" i="12"/>
  <c r="P262" i="12"/>
  <c r="AD262" i="12"/>
  <c r="P239" i="12"/>
  <c r="AD239" i="12"/>
  <c r="S31" i="11"/>
  <c r="T31" i="11"/>
  <c r="U31" i="11" s="1"/>
  <c r="P31" i="11"/>
  <c r="AK31" i="11"/>
  <c r="AI31" i="11"/>
  <c r="B33" i="11"/>
  <c r="D32" i="11"/>
  <c r="O32" i="11" s="1"/>
  <c r="V29" i="11"/>
  <c r="AL29" i="11"/>
  <c r="AJ29" i="11"/>
  <c r="V2" i="4"/>
  <c r="U6" i="4"/>
  <c r="V6" i="4" s="1"/>
  <c r="U7" i="4"/>
  <c r="V7" i="4" s="1"/>
  <c r="U8" i="4"/>
  <c r="V8" i="4" s="1"/>
  <c r="U9" i="4"/>
  <c r="V9" i="4" s="1"/>
  <c r="U10" i="4"/>
  <c r="V10" i="4" s="1"/>
  <c r="U11" i="4"/>
  <c r="V11" i="4" s="1"/>
  <c r="U12" i="4"/>
  <c r="V12" i="4" s="1"/>
  <c r="U13" i="4"/>
  <c r="V13" i="4" s="1"/>
  <c r="U14" i="4"/>
  <c r="V14" i="4" s="1"/>
  <c r="U15" i="4"/>
  <c r="V15" i="4" s="1"/>
  <c r="U16" i="4"/>
  <c r="V16" i="4" s="1"/>
  <c r="U17" i="4"/>
  <c r="V17" i="4" s="1"/>
  <c r="U18" i="4"/>
  <c r="V18" i="4" s="1"/>
  <c r="U19" i="4"/>
  <c r="V19" i="4" s="1"/>
  <c r="U20" i="4"/>
  <c r="V20" i="4" s="1"/>
  <c r="U21" i="4"/>
  <c r="V21" i="4" s="1"/>
  <c r="U22" i="4"/>
  <c r="V22" i="4" s="1"/>
  <c r="U23" i="4"/>
  <c r="V23" i="4" s="1"/>
  <c r="U24" i="4"/>
  <c r="V24" i="4" s="1"/>
  <c r="U25" i="4"/>
  <c r="V25" i="4" s="1"/>
  <c r="U26" i="4"/>
  <c r="V26" i="4" s="1"/>
  <c r="U27" i="4"/>
  <c r="V27" i="4" s="1"/>
  <c r="U28" i="4"/>
  <c r="V28" i="4" s="1"/>
  <c r="U29" i="4"/>
  <c r="V29" i="4" s="1"/>
  <c r="U30" i="4"/>
  <c r="V30" i="4" s="1"/>
  <c r="U31" i="4"/>
  <c r="V31" i="4" s="1"/>
  <c r="U32" i="4"/>
  <c r="V32" i="4" s="1"/>
  <c r="U33" i="4"/>
  <c r="V33" i="4" s="1"/>
  <c r="U34" i="4"/>
  <c r="V34" i="4" s="1"/>
  <c r="U35" i="4"/>
  <c r="V35" i="4" s="1"/>
  <c r="U36" i="4"/>
  <c r="V36" i="4" s="1"/>
  <c r="U37" i="4"/>
  <c r="V37" i="4" s="1"/>
  <c r="U38" i="4"/>
  <c r="V38" i="4" s="1"/>
  <c r="U39" i="4"/>
  <c r="V39" i="4" s="1"/>
  <c r="U40" i="4"/>
  <c r="V40" i="4" s="1"/>
  <c r="U41" i="4"/>
  <c r="V41" i="4" s="1"/>
  <c r="U42" i="4"/>
  <c r="V42" i="4" s="1"/>
  <c r="U43" i="4"/>
  <c r="V43" i="4" s="1"/>
  <c r="U44" i="4"/>
  <c r="V44" i="4" s="1"/>
  <c r="U45" i="4"/>
  <c r="V45" i="4" s="1"/>
  <c r="U46" i="4"/>
  <c r="V46" i="4" s="1"/>
  <c r="U47" i="4"/>
  <c r="V47" i="4" s="1"/>
  <c r="U48" i="4"/>
  <c r="V48" i="4" s="1"/>
  <c r="U49" i="4"/>
  <c r="V49" i="4" s="1"/>
  <c r="U50" i="4"/>
  <c r="V50" i="4" s="1"/>
  <c r="U51" i="4"/>
  <c r="V51" i="4" s="1"/>
  <c r="U52" i="4"/>
  <c r="V52" i="4" s="1"/>
  <c r="U53" i="4"/>
  <c r="V53" i="4" s="1"/>
  <c r="U54" i="4"/>
  <c r="V54" i="4" s="1"/>
  <c r="U55" i="4"/>
  <c r="V55" i="4" s="1"/>
  <c r="U56" i="4"/>
  <c r="V56" i="4" s="1"/>
  <c r="U57" i="4"/>
  <c r="V57" i="4" s="1"/>
  <c r="U58" i="4"/>
  <c r="V58" i="4" s="1"/>
  <c r="U59" i="4"/>
  <c r="V59" i="4" s="1"/>
  <c r="U60" i="4"/>
  <c r="V60" i="4" s="1"/>
  <c r="U61" i="4"/>
  <c r="V61" i="4" s="1"/>
  <c r="U62" i="4"/>
  <c r="V62" i="4" s="1"/>
  <c r="U63" i="4"/>
  <c r="V63" i="4" s="1"/>
  <c r="U64" i="4"/>
  <c r="V64" i="4" s="1"/>
  <c r="U65" i="4"/>
  <c r="V65" i="4" s="1"/>
  <c r="U66" i="4"/>
  <c r="V66" i="4" s="1"/>
  <c r="U67" i="4"/>
  <c r="V67" i="4" s="1"/>
  <c r="U68" i="4"/>
  <c r="V68" i="4" s="1"/>
  <c r="U69" i="4"/>
  <c r="V69" i="4" s="1"/>
  <c r="U70" i="4"/>
  <c r="V70" i="4" s="1"/>
  <c r="U71" i="4"/>
  <c r="V71" i="4" s="1"/>
  <c r="U72" i="4"/>
  <c r="V72" i="4" s="1"/>
  <c r="U73" i="4"/>
  <c r="V73" i="4" s="1"/>
  <c r="U74" i="4"/>
  <c r="V74" i="4" s="1"/>
  <c r="U75" i="4"/>
  <c r="V75" i="4" s="1"/>
  <c r="U76" i="4"/>
  <c r="V76" i="4" s="1"/>
  <c r="U77" i="4"/>
  <c r="V77" i="4" s="1"/>
  <c r="U78" i="4"/>
  <c r="V78" i="4" s="1"/>
  <c r="U79" i="4"/>
  <c r="V79" i="4" s="1"/>
  <c r="U80" i="4"/>
  <c r="V80" i="4" s="1"/>
  <c r="U81" i="4"/>
  <c r="V81" i="4" s="1"/>
  <c r="U82" i="4"/>
  <c r="V82" i="4" s="1"/>
  <c r="U83" i="4"/>
  <c r="V83" i="4" s="1"/>
  <c r="U84" i="4"/>
  <c r="V84" i="4" s="1"/>
  <c r="U85" i="4"/>
  <c r="V85" i="4" s="1"/>
  <c r="U86" i="4"/>
  <c r="V86" i="4" s="1"/>
  <c r="U87" i="4"/>
  <c r="V87" i="4" s="1"/>
  <c r="U88" i="4"/>
  <c r="V88" i="4" s="1"/>
  <c r="U4" i="4"/>
  <c r="V4" i="4" s="1"/>
  <c r="U5" i="4"/>
  <c r="V5" i="4" s="1"/>
  <c r="U3" i="4"/>
  <c r="V3" i="4" s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" i="1"/>
  <c r="N256" i="12" l="1"/>
  <c r="O256" i="12" s="1"/>
  <c r="J256" i="12"/>
  <c r="M256" i="12"/>
  <c r="P247" i="12"/>
  <c r="AD247" i="12"/>
  <c r="P248" i="12"/>
  <c r="AD248" i="12"/>
  <c r="I286" i="12"/>
  <c r="AC286" i="12" s="1"/>
  <c r="I264" i="12"/>
  <c r="AC264" i="12" s="1"/>
  <c r="P270" i="12"/>
  <c r="AD270" i="12"/>
  <c r="M278" i="12"/>
  <c r="J278" i="12"/>
  <c r="N278" i="12"/>
  <c r="O278" i="12" s="1"/>
  <c r="I263" i="12"/>
  <c r="AC263" i="12" s="1"/>
  <c r="M255" i="12"/>
  <c r="N255" i="12"/>
  <c r="O255" i="12" s="1"/>
  <c r="J255" i="12"/>
  <c r="S32" i="11"/>
  <c r="T32" i="11"/>
  <c r="U32" i="11" s="1"/>
  <c r="P32" i="11"/>
  <c r="AK32" i="11"/>
  <c r="AI32" i="11"/>
  <c r="B34" i="11"/>
  <c r="D33" i="11"/>
  <c r="O33" i="11" s="1"/>
  <c r="V31" i="11"/>
  <c r="AL31" i="11"/>
  <c r="AJ31" i="11"/>
  <c r="J7" i="5"/>
  <c r="AF7" i="5" s="1"/>
  <c r="J6" i="5"/>
  <c r="AF6" i="5" s="1"/>
  <c r="I4" i="5"/>
  <c r="J4" i="5" s="1"/>
  <c r="AF4" i="5" s="1"/>
  <c r="J33" i="5"/>
  <c r="AF33" i="5" s="1"/>
  <c r="J21" i="5"/>
  <c r="AF21" i="5" s="1"/>
  <c r="J14" i="5"/>
  <c r="AF14" i="5" s="1"/>
  <c r="J26" i="5"/>
  <c r="AF26" i="5" s="1"/>
  <c r="J42" i="5"/>
  <c r="AF42" i="5" s="1"/>
  <c r="J43" i="5"/>
  <c r="AF43" i="5" s="1"/>
  <c r="J9" i="5"/>
  <c r="AF9" i="5" s="1"/>
  <c r="J5" i="5"/>
  <c r="AF5" i="5" s="1"/>
  <c r="J12" i="5"/>
  <c r="AF12" i="5" s="1"/>
  <c r="J18" i="5"/>
  <c r="AF18" i="5" s="1"/>
  <c r="J11" i="5"/>
  <c r="AF11" i="5" s="1"/>
  <c r="J13" i="5"/>
  <c r="AF13" i="5" s="1"/>
  <c r="J41" i="5"/>
  <c r="AF41" i="5" s="1"/>
  <c r="J22" i="5"/>
  <c r="AF22" i="5" s="1"/>
  <c r="J76" i="5"/>
  <c r="AF76" i="5" s="1"/>
  <c r="J59" i="5"/>
  <c r="AF59" i="5" s="1"/>
  <c r="J15" i="5"/>
  <c r="AF15" i="5" s="1"/>
  <c r="J10" i="5"/>
  <c r="AF10" i="5" s="1"/>
  <c r="J40" i="5"/>
  <c r="AF40" i="5" s="1"/>
  <c r="J84" i="5"/>
  <c r="AF84" i="5" s="1"/>
  <c r="J86" i="5"/>
  <c r="AF86" i="5" s="1"/>
  <c r="J68" i="5"/>
  <c r="AF68" i="5" s="1"/>
  <c r="J37" i="5"/>
  <c r="AF37" i="5" s="1"/>
  <c r="J16" i="5"/>
  <c r="AF16" i="5" s="1"/>
  <c r="J95" i="5"/>
  <c r="AF95" i="5" s="1"/>
  <c r="J105" i="5"/>
  <c r="AF105" i="5" s="1"/>
  <c r="J79" i="5"/>
  <c r="AF79" i="5" s="1"/>
  <c r="J81" i="5"/>
  <c r="AF81" i="5" s="1"/>
  <c r="J74" i="5"/>
  <c r="AF74" i="5" s="1"/>
  <c r="J62" i="5"/>
  <c r="AF62" i="5" s="1"/>
  <c r="J56" i="5"/>
  <c r="AF56" i="5" s="1"/>
  <c r="J96" i="5"/>
  <c r="AF96" i="5" s="1"/>
  <c r="J90" i="5"/>
  <c r="AF90" i="5" s="1"/>
  <c r="J73" i="5"/>
  <c r="AF73" i="5" s="1"/>
  <c r="J97" i="5"/>
  <c r="AF97" i="5" s="1"/>
  <c r="J50" i="5"/>
  <c r="AF50" i="5" s="1"/>
  <c r="J47" i="5"/>
  <c r="AF47" i="5" s="1"/>
  <c r="J72" i="5"/>
  <c r="AF72" i="5" s="1"/>
  <c r="J93" i="5"/>
  <c r="AF93" i="5" s="1"/>
  <c r="J102" i="5"/>
  <c r="AF102" i="5" s="1"/>
  <c r="J99" i="5"/>
  <c r="AF99" i="5" s="1"/>
  <c r="J101" i="5"/>
  <c r="AF101" i="5" s="1"/>
  <c r="J87" i="5"/>
  <c r="AF87" i="5" s="1"/>
  <c r="J66" i="5"/>
  <c r="AF66" i="5" s="1"/>
  <c r="J8" i="5"/>
  <c r="AF8" i="5" s="1"/>
  <c r="J32" i="5"/>
  <c r="AF32" i="5" s="1"/>
  <c r="J98" i="5"/>
  <c r="AF98" i="5" s="1"/>
  <c r="J106" i="5"/>
  <c r="AF106" i="5" s="1"/>
  <c r="J88" i="5"/>
  <c r="AF88" i="5" s="1"/>
  <c r="J77" i="5"/>
  <c r="AF77" i="5" s="1"/>
  <c r="J38" i="5"/>
  <c r="AF38" i="5" s="1"/>
  <c r="J49" i="5"/>
  <c r="AF49" i="5" s="1"/>
  <c r="J65" i="5"/>
  <c r="AF65" i="5" s="1"/>
  <c r="J24" i="5"/>
  <c r="AF24" i="5" s="1"/>
  <c r="J54" i="5"/>
  <c r="AF54" i="5" s="1"/>
  <c r="J34" i="5"/>
  <c r="AF34" i="5" s="1"/>
  <c r="J70" i="5"/>
  <c r="AF70" i="5" s="1"/>
  <c r="J58" i="5"/>
  <c r="AF58" i="5" s="1"/>
  <c r="J60" i="5"/>
  <c r="AF60" i="5" s="1"/>
  <c r="J53" i="5"/>
  <c r="AF53" i="5" s="1"/>
  <c r="J17" i="5"/>
  <c r="AF17" i="5" s="1"/>
  <c r="J89" i="5"/>
  <c r="AF89" i="5" s="1"/>
  <c r="J83" i="5"/>
  <c r="AF83" i="5" s="1"/>
  <c r="J20" i="5"/>
  <c r="AF20" i="5" s="1"/>
  <c r="J91" i="5"/>
  <c r="AF91" i="5" s="1"/>
  <c r="J85" i="5"/>
  <c r="AF85" i="5" s="1"/>
  <c r="J69" i="5"/>
  <c r="AF69" i="5" s="1"/>
  <c r="J25" i="5"/>
  <c r="AF25" i="5" s="1"/>
  <c r="J94" i="5"/>
  <c r="AF94" i="5" s="1"/>
  <c r="J104" i="5"/>
  <c r="AF104" i="5" s="1"/>
  <c r="J82" i="5"/>
  <c r="AF82" i="5" s="1"/>
  <c r="J27" i="5"/>
  <c r="AF27" i="5" s="1"/>
  <c r="J55" i="5"/>
  <c r="AF55" i="5" s="1"/>
  <c r="J75" i="5"/>
  <c r="AF75" i="5" s="1"/>
  <c r="J67" i="5"/>
  <c r="AF67" i="5" s="1"/>
  <c r="J92" i="5"/>
  <c r="AF92" i="5" s="1"/>
  <c r="J45" i="5"/>
  <c r="AF45" i="5" s="1"/>
  <c r="J44" i="5"/>
  <c r="AF44" i="5" s="1"/>
  <c r="J61" i="5"/>
  <c r="AF61" i="5" s="1"/>
  <c r="J80" i="5"/>
  <c r="AF80" i="5" s="1"/>
  <c r="J23" i="5"/>
  <c r="AF23" i="5" s="1"/>
  <c r="J48" i="5"/>
  <c r="AF48" i="5" s="1"/>
  <c r="J51" i="5"/>
  <c r="AF51" i="5" s="1"/>
  <c r="J100" i="5"/>
  <c r="AF100" i="5" s="1"/>
  <c r="J30" i="5"/>
  <c r="AF30" i="5" s="1"/>
  <c r="J46" i="5"/>
  <c r="AF46" i="5" s="1"/>
  <c r="J64" i="5"/>
  <c r="AF64" i="5" s="1"/>
  <c r="J36" i="5"/>
  <c r="AF36" i="5" s="1"/>
  <c r="J19" i="5"/>
  <c r="AF19" i="5" s="1"/>
  <c r="J52" i="5"/>
  <c r="AF52" i="5" s="1"/>
  <c r="J63" i="5"/>
  <c r="AF63" i="5" s="1"/>
  <c r="J57" i="5"/>
  <c r="AF57" i="5" s="1"/>
  <c r="J28" i="5"/>
  <c r="AF28" i="5" s="1"/>
  <c r="J71" i="5"/>
  <c r="AF71" i="5" s="1"/>
  <c r="J35" i="5"/>
  <c r="AF35" i="5" s="1"/>
  <c r="J31" i="5"/>
  <c r="AF31" i="5" s="1"/>
  <c r="J39" i="5"/>
  <c r="AF39" i="5" s="1"/>
  <c r="J78" i="5"/>
  <c r="AF78" i="5" s="1"/>
  <c r="J103" i="5"/>
  <c r="AF103" i="5" s="1"/>
  <c r="J29" i="5"/>
  <c r="AF29" i="5" s="1"/>
  <c r="M264" i="12" l="1"/>
  <c r="J264" i="12"/>
  <c r="N264" i="12"/>
  <c r="O264" i="12" s="1"/>
  <c r="P256" i="12"/>
  <c r="AD256" i="12"/>
  <c r="P255" i="12"/>
  <c r="AD255" i="12"/>
  <c r="P278" i="12"/>
  <c r="AD278" i="12"/>
  <c r="I272" i="12"/>
  <c r="AC272" i="12" s="1"/>
  <c r="M286" i="12"/>
  <c r="J286" i="12"/>
  <c r="N286" i="12"/>
  <c r="O286" i="12" s="1"/>
  <c r="M263" i="12"/>
  <c r="N263" i="12"/>
  <c r="O263" i="12" s="1"/>
  <c r="J263" i="12"/>
  <c r="I294" i="12"/>
  <c r="AC294" i="12" s="1"/>
  <c r="I271" i="12"/>
  <c r="AC271" i="12" s="1"/>
  <c r="AI33" i="11"/>
  <c r="P33" i="11"/>
  <c r="T33" i="11"/>
  <c r="U33" i="11" s="1"/>
  <c r="S33" i="11"/>
  <c r="AK33" i="11"/>
  <c r="B36" i="11"/>
  <c r="D34" i="11"/>
  <c r="O34" i="11" s="1"/>
  <c r="V32" i="11"/>
  <c r="AL32" i="11"/>
  <c r="AJ32" i="11"/>
  <c r="P263" i="12" l="1"/>
  <c r="AD263" i="12"/>
  <c r="I280" i="12"/>
  <c r="AC280" i="12" s="1"/>
  <c r="I279" i="12"/>
  <c r="AC279" i="12" s="1"/>
  <c r="M294" i="12"/>
  <c r="N294" i="12"/>
  <c r="O294" i="12" s="1"/>
  <c r="J294" i="12"/>
  <c r="J271" i="12"/>
  <c r="M271" i="12"/>
  <c r="N271" i="12"/>
  <c r="O271" i="12" s="1"/>
  <c r="I302" i="12"/>
  <c r="AC302" i="12" s="1"/>
  <c r="P286" i="12"/>
  <c r="AD286" i="12"/>
  <c r="M272" i="12"/>
  <c r="N272" i="12"/>
  <c r="O272" i="12" s="1"/>
  <c r="J272" i="12"/>
  <c r="P264" i="12"/>
  <c r="AD264" i="12"/>
  <c r="S34" i="11"/>
  <c r="AK34" i="11"/>
  <c r="AI34" i="11"/>
  <c r="T34" i="11"/>
  <c r="U34" i="11" s="1"/>
  <c r="P34" i="11"/>
  <c r="V33" i="11"/>
  <c r="AL33" i="11"/>
  <c r="AJ33" i="11"/>
  <c r="B37" i="11"/>
  <c r="B38" i="11" s="1"/>
  <c r="D38" i="11" s="1"/>
  <c r="O38" i="11" s="1"/>
  <c r="D36" i="11"/>
  <c r="O36" i="11" s="1"/>
  <c r="P271" i="12" l="1"/>
  <c r="AD271" i="12"/>
  <c r="P294" i="12"/>
  <c r="AD294" i="12"/>
  <c r="M279" i="12"/>
  <c r="J279" i="12"/>
  <c r="N279" i="12"/>
  <c r="O279" i="12" s="1"/>
  <c r="M280" i="12"/>
  <c r="N280" i="12"/>
  <c r="O280" i="12" s="1"/>
  <c r="J280" i="12"/>
  <c r="I287" i="12"/>
  <c r="AC287" i="12" s="1"/>
  <c r="I288" i="12"/>
  <c r="AC288" i="12" s="1"/>
  <c r="P272" i="12"/>
  <c r="AD272" i="12"/>
  <c r="J302" i="12"/>
  <c r="N302" i="12"/>
  <c r="O302" i="12" s="1"/>
  <c r="M302" i="12"/>
  <c r="T38" i="11"/>
  <c r="U38" i="11" s="1"/>
  <c r="P38" i="11"/>
  <c r="AK38" i="11"/>
  <c r="S38" i="11"/>
  <c r="AI38" i="11"/>
  <c r="S36" i="11"/>
  <c r="P36" i="11"/>
  <c r="T36" i="11"/>
  <c r="U36" i="11" s="1"/>
  <c r="AK36" i="11"/>
  <c r="AI36" i="11"/>
  <c r="B39" i="11"/>
  <c r="D37" i="11"/>
  <c r="O37" i="11" s="1"/>
  <c r="V34" i="11"/>
  <c r="AL34" i="11"/>
  <c r="AJ34" i="11"/>
  <c r="N287" i="12" l="1"/>
  <c r="O287" i="12" s="1"/>
  <c r="J287" i="12"/>
  <c r="M287" i="12"/>
  <c r="I295" i="12"/>
  <c r="AC295" i="12" s="1"/>
  <c r="P279" i="12"/>
  <c r="AD279" i="12"/>
  <c r="P302" i="12"/>
  <c r="AD302" i="12"/>
  <c r="M288" i="12"/>
  <c r="J288" i="12"/>
  <c r="N288" i="12"/>
  <c r="O288" i="12" s="1"/>
  <c r="P280" i="12"/>
  <c r="AD280" i="12"/>
  <c r="I296" i="12"/>
  <c r="AC296" i="12" s="1"/>
  <c r="AL38" i="11"/>
  <c r="V38" i="11"/>
  <c r="AJ38" i="11"/>
  <c r="V36" i="11"/>
  <c r="AL36" i="11"/>
  <c r="AJ36" i="11"/>
  <c r="B40" i="11"/>
  <c r="D39" i="11"/>
  <c r="O39" i="11" s="1"/>
  <c r="AI37" i="11"/>
  <c r="AK37" i="11"/>
  <c r="S37" i="11"/>
  <c r="T37" i="11"/>
  <c r="U37" i="11" s="1"/>
  <c r="P37" i="11"/>
  <c r="I304" i="12" l="1"/>
  <c r="AC304" i="12" s="1"/>
  <c r="P288" i="12"/>
  <c r="AD288" i="12"/>
  <c r="M295" i="12"/>
  <c r="N295" i="12"/>
  <c r="O295" i="12" s="1"/>
  <c r="J295" i="12"/>
  <c r="P287" i="12"/>
  <c r="AD287" i="12"/>
  <c r="I303" i="12"/>
  <c r="AC303" i="12" s="1"/>
  <c r="J296" i="12"/>
  <c r="N296" i="12"/>
  <c r="O296" i="12" s="1"/>
  <c r="M296" i="12"/>
  <c r="B41" i="11"/>
  <c r="D40" i="11"/>
  <c r="O40" i="11" s="1"/>
  <c r="V37" i="11"/>
  <c r="AL37" i="11"/>
  <c r="AJ37" i="11"/>
  <c r="S39" i="11"/>
  <c r="AI39" i="11"/>
  <c r="T39" i="11"/>
  <c r="U39" i="11" s="1"/>
  <c r="P39" i="11"/>
  <c r="AK39" i="11"/>
  <c r="J303" i="12" l="1"/>
  <c r="N303" i="12"/>
  <c r="O303" i="12" s="1"/>
  <c r="M303" i="12"/>
  <c r="P296" i="12"/>
  <c r="AD296" i="12"/>
  <c r="J304" i="12"/>
  <c r="N304" i="12"/>
  <c r="O304" i="12" s="1"/>
  <c r="M304" i="12"/>
  <c r="P295" i="12"/>
  <c r="AD295" i="12"/>
  <c r="S40" i="11"/>
  <c r="T40" i="11"/>
  <c r="U40" i="11" s="1"/>
  <c r="AI40" i="11"/>
  <c r="P40" i="11"/>
  <c r="AK40" i="11"/>
  <c r="V39" i="11"/>
  <c r="AL39" i="11"/>
  <c r="AJ39" i="11"/>
  <c r="B42" i="11"/>
  <c r="D41" i="11"/>
  <c r="O41" i="11" s="1"/>
  <c r="K5" i="12" l="1"/>
  <c r="L5" i="12" s="1"/>
  <c r="R5" i="12" s="1"/>
  <c r="X5" i="12" s="1"/>
  <c r="K3" i="12"/>
  <c r="L3" i="12" s="1"/>
  <c r="R3" i="12" s="1"/>
  <c r="K6" i="12"/>
  <c r="L6" i="12" s="1"/>
  <c r="R6" i="12" s="1"/>
  <c r="P304" i="12"/>
  <c r="AD304" i="12"/>
  <c r="P303" i="12"/>
  <c r="AD303" i="12"/>
  <c r="S41" i="11"/>
  <c r="AK41" i="11"/>
  <c r="T41" i="11"/>
  <c r="U41" i="11" s="1"/>
  <c r="P41" i="11"/>
  <c r="AI41" i="11"/>
  <c r="V40" i="11"/>
  <c r="AL40" i="11"/>
  <c r="AJ40" i="11"/>
  <c r="B44" i="11"/>
  <c r="D42" i="11"/>
  <c r="O42" i="11" s="1"/>
  <c r="Q5" i="12" l="1"/>
  <c r="T5" i="12" s="1"/>
  <c r="Q3" i="12"/>
  <c r="T3" i="12" s="1"/>
  <c r="Y3" i="12" s="1"/>
  <c r="V5" i="12"/>
  <c r="Z6" i="12"/>
  <c r="AA6" i="12"/>
  <c r="X3" i="12"/>
  <c r="Z3" i="12"/>
  <c r="AA3" i="12"/>
  <c r="V3" i="12"/>
  <c r="Z5" i="12"/>
  <c r="AA5" i="12"/>
  <c r="Q6" i="12"/>
  <c r="T6" i="12" s="1"/>
  <c r="Y6" i="12" s="1"/>
  <c r="V6" i="12"/>
  <c r="X6" i="12"/>
  <c r="AI42" i="11"/>
  <c r="T42" i="11"/>
  <c r="U42" i="11" s="1"/>
  <c r="P42" i="11"/>
  <c r="S42" i="11"/>
  <c r="AK42" i="11"/>
  <c r="V41" i="11"/>
  <c r="AL41" i="11"/>
  <c r="AJ41" i="11"/>
  <c r="B45" i="11"/>
  <c r="B46" i="11" s="1"/>
  <c r="D46" i="11" s="1"/>
  <c r="O46" i="11" s="1"/>
  <c r="D44" i="11"/>
  <c r="O44" i="11" s="1"/>
  <c r="U5" i="12" l="1"/>
  <c r="Y5" i="12"/>
  <c r="U3" i="12"/>
  <c r="U6" i="12"/>
  <c r="T46" i="11"/>
  <c r="U46" i="11" s="1"/>
  <c r="P46" i="11"/>
  <c r="AK46" i="11"/>
  <c r="S46" i="11"/>
  <c r="AI46" i="11"/>
  <c r="V42" i="11"/>
  <c r="AL42" i="11"/>
  <c r="AJ42" i="11"/>
  <c r="B47" i="11"/>
  <c r="D45" i="11"/>
  <c r="O45" i="11" s="1"/>
  <c r="S44" i="11"/>
  <c r="T44" i="11"/>
  <c r="U44" i="11" s="1"/>
  <c r="AK44" i="11"/>
  <c r="AI44" i="11"/>
  <c r="P44" i="11"/>
  <c r="AL46" i="11" l="1"/>
  <c r="V46" i="11"/>
  <c r="AJ46" i="11"/>
  <c r="B48" i="11"/>
  <c r="D47" i="11"/>
  <c r="O47" i="11" s="1"/>
  <c r="V44" i="11"/>
  <c r="AL44" i="11"/>
  <c r="AJ44" i="11"/>
  <c r="S45" i="11"/>
  <c r="AI45" i="11"/>
  <c r="AK45" i="11"/>
  <c r="T45" i="11"/>
  <c r="U45" i="11" s="1"/>
  <c r="P45" i="11"/>
  <c r="AI47" i="11" l="1"/>
  <c r="S47" i="11"/>
  <c r="AK47" i="11"/>
  <c r="P47" i="11"/>
  <c r="T47" i="11"/>
  <c r="U47" i="11" s="1"/>
  <c r="V45" i="11"/>
  <c r="AL45" i="11"/>
  <c r="AJ45" i="11"/>
  <c r="B49" i="11"/>
  <c r="D48" i="11"/>
  <c r="O48" i="11" s="1"/>
  <c r="S48" i="11" l="1"/>
  <c r="P48" i="11"/>
  <c r="AI48" i="11"/>
  <c r="T48" i="11"/>
  <c r="U48" i="11" s="1"/>
  <c r="AK48" i="11"/>
  <c r="V47" i="11"/>
  <c r="AL47" i="11"/>
  <c r="AJ47" i="11"/>
  <c r="B50" i="11"/>
  <c r="D49" i="11"/>
  <c r="O49" i="11" s="1"/>
  <c r="S49" i="11" l="1"/>
  <c r="T49" i="11"/>
  <c r="U49" i="11" s="1"/>
  <c r="AK49" i="11"/>
  <c r="P49" i="11"/>
  <c r="AI49" i="11"/>
  <c r="B52" i="11"/>
  <c r="D50" i="11"/>
  <c r="O50" i="11" s="1"/>
  <c r="AL48" i="11"/>
  <c r="V48" i="11"/>
  <c r="AJ48" i="11"/>
  <c r="S50" i="11" l="1"/>
  <c r="T50" i="11"/>
  <c r="U50" i="11" s="1"/>
  <c r="AK50" i="11"/>
  <c r="AI50" i="11"/>
  <c r="P50" i="11"/>
  <c r="V49" i="11"/>
  <c r="AL49" i="11"/>
  <c r="AJ49" i="11"/>
  <c r="B53" i="11"/>
  <c r="B54" i="11" s="1"/>
  <c r="D54" i="11" s="1"/>
  <c r="O54" i="11" s="1"/>
  <c r="D52" i="11"/>
  <c r="O52" i="11" s="1"/>
  <c r="AK54" i="11" l="1"/>
  <c r="S54" i="11"/>
  <c r="AI54" i="11"/>
  <c r="P54" i="11"/>
  <c r="T54" i="11"/>
  <c r="U54" i="11" s="1"/>
  <c r="AL50" i="11"/>
  <c r="V50" i="11"/>
  <c r="AJ50" i="11"/>
  <c r="S52" i="11"/>
  <c r="AK52" i="11"/>
  <c r="AI52" i="11"/>
  <c r="T52" i="11"/>
  <c r="U52" i="11" s="1"/>
  <c r="P52" i="11"/>
  <c r="B55" i="11"/>
  <c r="D53" i="11"/>
  <c r="O53" i="11" s="1"/>
  <c r="AJ54" i="11" l="1"/>
  <c r="V54" i="11"/>
  <c r="AL54" i="11"/>
  <c r="S53" i="11"/>
  <c r="T53" i="11"/>
  <c r="U53" i="11" s="1"/>
  <c r="AI53" i="11"/>
  <c r="AK53" i="11"/>
  <c r="P53" i="11"/>
  <c r="B56" i="11"/>
  <c r="D55" i="11"/>
  <c r="O55" i="11" s="1"/>
  <c r="V52" i="11"/>
  <c r="AL52" i="11"/>
  <c r="AJ52" i="11"/>
  <c r="B57" i="11" l="1"/>
  <c r="D56" i="11"/>
  <c r="O56" i="11" s="1"/>
  <c r="S55" i="11"/>
  <c r="P55" i="11"/>
  <c r="AI55" i="11"/>
  <c r="AK55" i="11"/>
  <c r="T55" i="11"/>
  <c r="U55" i="11" s="1"/>
  <c r="V53" i="11"/>
  <c r="AL53" i="11"/>
  <c r="AJ53" i="11"/>
  <c r="AI56" i="11" l="1"/>
  <c r="AK56" i="11"/>
  <c r="S56" i="11"/>
  <c r="T56" i="11"/>
  <c r="U56" i="11" s="1"/>
  <c r="P56" i="11"/>
  <c r="V55" i="11"/>
  <c r="AL55" i="11"/>
  <c r="AJ55" i="11"/>
  <c r="B58" i="11"/>
  <c r="D57" i="11"/>
  <c r="O57" i="11" s="1"/>
  <c r="S57" i="11" l="1"/>
  <c r="AI57" i="11"/>
  <c r="P57" i="11"/>
  <c r="T57" i="11"/>
  <c r="U57" i="11" s="1"/>
  <c r="AK57" i="11"/>
  <c r="B60" i="11"/>
  <c r="D58" i="11"/>
  <c r="O58" i="11" s="1"/>
  <c r="V56" i="11"/>
  <c r="AL56" i="11"/>
  <c r="AJ56" i="11"/>
  <c r="S58" i="11" l="1"/>
  <c r="T58" i="11"/>
  <c r="U58" i="11" s="1"/>
  <c r="AI58" i="11"/>
  <c r="P58" i="11"/>
  <c r="AK58" i="11"/>
  <c r="B61" i="11"/>
  <c r="B62" i="11" s="1"/>
  <c r="D62" i="11" s="1"/>
  <c r="O62" i="11" s="1"/>
  <c r="D60" i="11"/>
  <c r="O60" i="11" s="1"/>
  <c r="AL57" i="11"/>
  <c r="V57" i="11"/>
  <c r="AJ57" i="11"/>
  <c r="T62" i="11" l="1"/>
  <c r="U62" i="11" s="1"/>
  <c r="P62" i="11"/>
  <c r="AK62" i="11"/>
  <c r="S62" i="11"/>
  <c r="AI62" i="11"/>
  <c r="AL58" i="11"/>
  <c r="V58" i="11"/>
  <c r="AJ58" i="11"/>
  <c r="B63" i="11"/>
  <c r="D61" i="11"/>
  <c r="O61" i="11" s="1"/>
  <c r="AI60" i="11"/>
  <c r="T60" i="11"/>
  <c r="U60" i="11" s="1"/>
  <c r="P60" i="11"/>
  <c r="S60" i="11"/>
  <c r="AK60" i="11"/>
  <c r="AL62" i="11" l="1"/>
  <c r="V62" i="11"/>
  <c r="AJ62" i="11"/>
  <c r="B64" i="11"/>
  <c r="D63" i="11"/>
  <c r="O63" i="11" s="1"/>
  <c r="V60" i="11"/>
  <c r="AL60" i="11"/>
  <c r="AJ60" i="11"/>
  <c r="S61" i="11"/>
  <c r="T61" i="11"/>
  <c r="U61" i="11" s="1"/>
  <c r="AK61" i="11"/>
  <c r="P61" i="11"/>
  <c r="AI61" i="11"/>
  <c r="AL61" i="11" l="1"/>
  <c r="V61" i="11"/>
  <c r="AJ61" i="11"/>
  <c r="T63" i="11"/>
  <c r="U63" i="11" s="1"/>
  <c r="S63" i="11"/>
  <c r="AK63" i="11"/>
  <c r="AI63" i="11"/>
  <c r="P63" i="11"/>
  <c r="B65" i="11"/>
  <c r="D64" i="11"/>
  <c r="O64" i="11" s="1"/>
  <c r="P64" i="11" l="1"/>
  <c r="AK64" i="11"/>
  <c r="T64" i="11"/>
  <c r="U64" i="11" s="1"/>
  <c r="AI64" i="11"/>
  <c r="S64" i="11"/>
  <c r="B66" i="11"/>
  <c r="D65" i="11"/>
  <c r="O65" i="11" s="1"/>
  <c r="AL63" i="11"/>
  <c r="V63" i="11"/>
  <c r="AJ63" i="11"/>
  <c r="V64" i="11" l="1"/>
  <c r="AL64" i="11"/>
  <c r="AJ64" i="11"/>
  <c r="B76" i="11"/>
  <c r="D66" i="11"/>
  <c r="O66" i="11" s="1"/>
  <c r="T65" i="11"/>
  <c r="U65" i="11" s="1"/>
  <c r="S65" i="11"/>
  <c r="AI65" i="11"/>
  <c r="P65" i="11"/>
  <c r="AK65" i="11"/>
  <c r="B77" i="11" l="1"/>
  <c r="B78" i="11" s="1"/>
  <c r="D78" i="11" s="1"/>
  <c r="O78" i="11" s="1"/>
  <c r="D76" i="11"/>
  <c r="O76" i="11" s="1"/>
  <c r="AL65" i="11"/>
  <c r="V65" i="11"/>
  <c r="AJ65" i="11"/>
  <c r="AI66" i="11"/>
  <c r="AK66" i="11"/>
  <c r="P66" i="11"/>
  <c r="T66" i="11"/>
  <c r="U66" i="11" s="1"/>
  <c r="S66" i="11"/>
  <c r="T78" i="11" l="1"/>
  <c r="U78" i="11" s="1"/>
  <c r="P78" i="11"/>
  <c r="AK78" i="11"/>
  <c r="S78" i="11"/>
  <c r="AI78" i="11"/>
  <c r="AL66" i="11"/>
  <c r="V66" i="11"/>
  <c r="AJ66" i="11"/>
  <c r="AI76" i="11"/>
  <c r="P76" i="11"/>
  <c r="AK76" i="11"/>
  <c r="T76" i="11"/>
  <c r="U76" i="11" s="1"/>
  <c r="S76" i="11"/>
  <c r="B79" i="11"/>
  <c r="D77" i="11"/>
  <c r="O77" i="11" s="1"/>
  <c r="AL78" i="11" l="1"/>
  <c r="V78" i="11"/>
  <c r="AJ78" i="11"/>
  <c r="AL76" i="11"/>
  <c r="V76" i="11"/>
  <c r="AJ76" i="11"/>
  <c r="S77" i="11"/>
  <c r="AK77" i="11"/>
  <c r="T77" i="11"/>
  <c r="U77" i="11" s="1"/>
  <c r="AI77" i="11"/>
  <c r="P77" i="11"/>
  <c r="B80" i="11"/>
  <c r="D79" i="11"/>
  <c r="O79" i="11" s="1"/>
  <c r="T79" i="11" l="1"/>
  <c r="U79" i="11" s="1"/>
  <c r="AI79" i="11"/>
  <c r="AK79" i="11"/>
  <c r="S79" i="11"/>
  <c r="P79" i="11"/>
  <c r="AL77" i="11"/>
  <c r="V77" i="11"/>
  <c r="AJ77" i="11"/>
  <c r="B81" i="11"/>
  <c r="D80" i="11"/>
  <c r="O80" i="11" s="1"/>
  <c r="B82" i="11" l="1"/>
  <c r="D81" i="11"/>
  <c r="O81" i="11" s="1"/>
  <c r="AL79" i="11"/>
  <c r="V79" i="11"/>
  <c r="AJ79" i="11"/>
  <c r="AI80" i="11"/>
  <c r="T80" i="11"/>
  <c r="U80" i="11" s="1"/>
  <c r="AK80" i="11"/>
  <c r="P80" i="11"/>
  <c r="S80" i="11"/>
  <c r="AL80" i="11" l="1"/>
  <c r="V80" i="11"/>
  <c r="AJ80" i="11"/>
  <c r="T81" i="11"/>
  <c r="U81" i="11" s="1"/>
  <c r="AI81" i="11"/>
  <c r="S81" i="11"/>
  <c r="P81" i="11"/>
  <c r="AK81" i="11"/>
  <c r="B84" i="11"/>
  <c r="D82" i="11"/>
  <c r="O82" i="11" s="1"/>
  <c r="P82" i="11" l="1"/>
  <c r="AK82" i="11"/>
  <c r="S82" i="11"/>
  <c r="AI82" i="11"/>
  <c r="T82" i="11"/>
  <c r="U82" i="11" s="1"/>
  <c r="B85" i="11"/>
  <c r="B86" i="11" s="1"/>
  <c r="D86" i="11" s="1"/>
  <c r="O86" i="11" s="1"/>
  <c r="D84" i="11"/>
  <c r="O84" i="11" s="1"/>
  <c r="V81" i="11"/>
  <c r="AL81" i="11"/>
  <c r="AJ81" i="11"/>
  <c r="T86" i="11" l="1"/>
  <c r="U86" i="11" s="1"/>
  <c r="P86" i="11"/>
  <c r="AK86" i="11"/>
  <c r="S86" i="11"/>
  <c r="AI86" i="11"/>
  <c r="B87" i="11"/>
  <c r="D85" i="11"/>
  <c r="O85" i="11" s="1"/>
  <c r="AI84" i="11"/>
  <c r="T84" i="11"/>
  <c r="U84" i="11" s="1"/>
  <c r="P84" i="11"/>
  <c r="AK84" i="11"/>
  <c r="S84" i="11"/>
  <c r="AL82" i="11"/>
  <c r="V82" i="11"/>
  <c r="AJ82" i="11"/>
  <c r="AL86" i="11" l="1"/>
  <c r="V86" i="11"/>
  <c r="AJ86" i="11"/>
  <c r="T85" i="11"/>
  <c r="U85" i="11" s="1"/>
  <c r="AI85" i="11"/>
  <c r="S85" i="11"/>
  <c r="P85" i="11"/>
  <c r="AK85" i="11"/>
  <c r="AL84" i="11"/>
  <c r="V84" i="11"/>
  <c r="AJ84" i="11"/>
  <c r="B88" i="11"/>
  <c r="D87" i="11"/>
  <c r="O87" i="11" s="1"/>
  <c r="P87" i="11" l="1"/>
  <c r="AK87" i="11"/>
  <c r="S87" i="11"/>
  <c r="AI87" i="11"/>
  <c r="T87" i="11"/>
  <c r="U87" i="11" s="1"/>
  <c r="B89" i="11"/>
  <c r="D88" i="11"/>
  <c r="O88" i="11" s="1"/>
  <c r="V85" i="11"/>
  <c r="AL85" i="11"/>
  <c r="AJ85" i="11"/>
  <c r="B90" i="11" l="1"/>
  <c r="D89" i="11"/>
  <c r="O89" i="11" s="1"/>
  <c r="AL87" i="11"/>
  <c r="V87" i="11"/>
  <c r="AJ87" i="11"/>
  <c r="T88" i="11"/>
  <c r="U88" i="11" s="1"/>
  <c r="AI88" i="11"/>
  <c r="P88" i="11"/>
  <c r="S88" i="11"/>
  <c r="AK88" i="11"/>
  <c r="AL88" i="11" l="1"/>
  <c r="V88" i="11"/>
  <c r="AJ88" i="11"/>
  <c r="AI89" i="11"/>
  <c r="T89" i="11"/>
  <c r="U89" i="11" s="1"/>
  <c r="P89" i="11"/>
  <c r="AK89" i="11"/>
  <c r="S89" i="11"/>
  <c r="B92" i="11"/>
  <c r="D90" i="11"/>
  <c r="O90" i="11" s="1"/>
  <c r="T90" i="11" l="1"/>
  <c r="U90" i="11" s="1"/>
  <c r="AI90" i="11"/>
  <c r="P90" i="11"/>
  <c r="AK90" i="11"/>
  <c r="S90" i="11"/>
  <c r="V89" i="11"/>
  <c r="AL89" i="11"/>
  <c r="AJ89" i="11"/>
  <c r="B93" i="11"/>
  <c r="B94" i="11" s="1"/>
  <c r="D94" i="11" s="1"/>
  <c r="O94" i="11" s="1"/>
  <c r="D92" i="11"/>
  <c r="O92" i="11" s="1"/>
  <c r="T94" i="11" l="1"/>
  <c r="U94" i="11" s="1"/>
  <c r="P94" i="11"/>
  <c r="AI94" i="11"/>
  <c r="AK94" i="11"/>
  <c r="S94" i="11"/>
  <c r="T92" i="11"/>
  <c r="U92" i="11" s="1"/>
  <c r="AI92" i="11"/>
  <c r="P92" i="11"/>
  <c r="S92" i="11"/>
  <c r="AK92" i="11"/>
  <c r="B95" i="11"/>
  <c r="D93" i="11"/>
  <c r="O93" i="11" s="1"/>
  <c r="AL90" i="11"/>
  <c r="V90" i="11"/>
  <c r="AJ90" i="11"/>
  <c r="AL94" i="11" l="1"/>
  <c r="V94" i="11"/>
  <c r="AJ94" i="11"/>
  <c r="T93" i="11"/>
  <c r="U93" i="11" s="1"/>
  <c r="S93" i="11"/>
  <c r="P93" i="11"/>
  <c r="AI93" i="11"/>
  <c r="AK93" i="11"/>
  <c r="B96" i="11"/>
  <c r="D95" i="11"/>
  <c r="O95" i="11" s="1"/>
  <c r="AL92" i="11"/>
  <c r="V92" i="11"/>
  <c r="AJ92" i="11"/>
  <c r="B97" i="11" l="1"/>
  <c r="D96" i="11"/>
  <c r="O96" i="11" s="1"/>
  <c r="T95" i="11"/>
  <c r="U95" i="11" s="1"/>
  <c r="AK95" i="11"/>
  <c r="P95" i="11"/>
  <c r="S95" i="11"/>
  <c r="AI95" i="11"/>
  <c r="V93" i="11"/>
  <c r="AL93" i="11"/>
  <c r="AJ93" i="11"/>
  <c r="AL95" i="11" l="1"/>
  <c r="V95" i="11"/>
  <c r="AJ95" i="11"/>
  <c r="AI96" i="11"/>
  <c r="P96" i="11"/>
  <c r="AK96" i="11"/>
  <c r="S96" i="11"/>
  <c r="T96" i="11"/>
  <c r="U96" i="11" s="1"/>
  <c r="B98" i="11"/>
  <c r="D97" i="11"/>
  <c r="O97" i="11" s="1"/>
  <c r="S97" i="11" l="1"/>
  <c r="T97" i="11"/>
  <c r="U97" i="11" s="1"/>
  <c r="P97" i="11"/>
  <c r="AI97" i="11"/>
  <c r="AK97" i="11"/>
  <c r="B100" i="11"/>
  <c r="D98" i="11"/>
  <c r="O98" i="11" s="1"/>
  <c r="V96" i="11"/>
  <c r="AL96" i="11"/>
  <c r="AJ96" i="11"/>
  <c r="P98" i="11" l="1"/>
  <c r="AI98" i="11"/>
  <c r="S98" i="11"/>
  <c r="T98" i="11"/>
  <c r="U98" i="11" s="1"/>
  <c r="AK98" i="11"/>
  <c r="B101" i="11"/>
  <c r="B102" i="11" s="1"/>
  <c r="D102" i="11" s="1"/>
  <c r="O102" i="11" s="1"/>
  <c r="D100" i="11"/>
  <c r="O100" i="11" s="1"/>
  <c r="AL97" i="11"/>
  <c r="V97" i="11"/>
  <c r="AJ97" i="11"/>
  <c r="T102" i="11" l="1"/>
  <c r="U102" i="11" s="1"/>
  <c r="P102" i="11"/>
  <c r="AI102" i="11"/>
  <c r="AK102" i="11"/>
  <c r="S102" i="11"/>
  <c r="B103" i="11"/>
  <c r="D101" i="11"/>
  <c r="O101" i="11" s="1"/>
  <c r="AI100" i="11"/>
  <c r="P100" i="11"/>
  <c r="AK100" i="11"/>
  <c r="T100" i="11"/>
  <c r="U100" i="11" s="1"/>
  <c r="S100" i="11"/>
  <c r="V98" i="11"/>
  <c r="AL98" i="11"/>
  <c r="AJ98" i="11"/>
  <c r="AL102" i="11" l="1"/>
  <c r="V102" i="11"/>
  <c r="AJ102" i="11"/>
  <c r="V100" i="11"/>
  <c r="AL100" i="11"/>
  <c r="AJ100" i="11"/>
  <c r="S101" i="11"/>
  <c r="T101" i="11"/>
  <c r="U101" i="11" s="1"/>
  <c r="P101" i="11"/>
  <c r="AI101" i="11"/>
  <c r="AK101" i="11"/>
  <c r="B104" i="11"/>
  <c r="D103" i="11"/>
  <c r="O103" i="11" s="1"/>
  <c r="S103" i="11" l="1"/>
  <c r="P103" i="11"/>
  <c r="AK103" i="11"/>
  <c r="T103" i="11"/>
  <c r="U103" i="11" s="1"/>
  <c r="AI103" i="11"/>
  <c r="B105" i="11"/>
  <c r="D104" i="11"/>
  <c r="O104" i="11" s="1"/>
  <c r="AL101" i="11"/>
  <c r="V101" i="11"/>
  <c r="AJ101" i="11"/>
  <c r="B106" i="11" l="1"/>
  <c r="D106" i="11" s="1"/>
  <c r="O106" i="11" s="1"/>
  <c r="D105" i="11"/>
  <c r="O105" i="11" s="1"/>
  <c r="P104" i="11"/>
  <c r="AK104" i="11"/>
  <c r="S104" i="11"/>
  <c r="AI104" i="11"/>
  <c r="T104" i="11"/>
  <c r="U104" i="11" s="1"/>
  <c r="V103" i="11"/>
  <c r="AL103" i="11"/>
  <c r="AJ103" i="11"/>
  <c r="AL104" i="11" l="1"/>
  <c r="V104" i="11"/>
  <c r="AJ104" i="11"/>
  <c r="T105" i="11"/>
  <c r="U105" i="11" s="1"/>
  <c r="AI105" i="11"/>
  <c r="P105" i="11"/>
  <c r="AK105" i="11"/>
  <c r="S105" i="11"/>
  <c r="P106" i="11"/>
  <c r="AK106" i="11"/>
  <c r="S106" i="11"/>
  <c r="T106" i="11"/>
  <c r="U106" i="11" s="1"/>
  <c r="AI106" i="11"/>
  <c r="Q69" i="11" l="1"/>
  <c r="R69" i="11" s="1"/>
  <c r="X69" i="11" s="1"/>
  <c r="AG69" i="11" s="1"/>
  <c r="Q67" i="11"/>
  <c r="R67" i="11" s="1"/>
  <c r="X67" i="11" s="1"/>
  <c r="AG67" i="11" s="1"/>
  <c r="Q72" i="11"/>
  <c r="R72" i="11" s="1"/>
  <c r="X72" i="11" s="1"/>
  <c r="AG72" i="11" s="1"/>
  <c r="Q74" i="11"/>
  <c r="R74" i="11" s="1"/>
  <c r="X74" i="11" s="1"/>
  <c r="AG74" i="11" s="1"/>
  <c r="Q70" i="11"/>
  <c r="R70" i="11" s="1"/>
  <c r="X70" i="11" s="1"/>
  <c r="AG70" i="11" s="1"/>
  <c r="Q71" i="11"/>
  <c r="R71" i="11" s="1"/>
  <c r="X71" i="11" s="1"/>
  <c r="AG71" i="11" s="1"/>
  <c r="Q68" i="11"/>
  <c r="R68" i="11" s="1"/>
  <c r="X68" i="11" s="1"/>
  <c r="AG68" i="11" s="1"/>
  <c r="Q73" i="11"/>
  <c r="R73" i="11" s="1"/>
  <c r="X73" i="11" s="1"/>
  <c r="AG73" i="11" s="1"/>
  <c r="Q94" i="11"/>
  <c r="R94" i="11" s="1"/>
  <c r="X94" i="11" s="1"/>
  <c r="AB94" i="11" s="1"/>
  <c r="Q102" i="11"/>
  <c r="R102" i="11" s="1"/>
  <c r="X102" i="11" s="1"/>
  <c r="AG102" i="11" s="1"/>
  <c r="AD94" i="11"/>
  <c r="Q78" i="11"/>
  <c r="R78" i="11" s="1"/>
  <c r="X78" i="11" s="1"/>
  <c r="Q86" i="11"/>
  <c r="R86" i="11" s="1"/>
  <c r="X86" i="11" s="1"/>
  <c r="AG86" i="11" s="1"/>
  <c r="Q62" i="11"/>
  <c r="R62" i="11" s="1"/>
  <c r="X62" i="11" s="1"/>
  <c r="AG62" i="11" s="1"/>
  <c r="Q54" i="11"/>
  <c r="R54" i="11" s="1"/>
  <c r="X54" i="11" s="1"/>
  <c r="AG54" i="11" s="1"/>
  <c r="Q46" i="11"/>
  <c r="R46" i="11" s="1"/>
  <c r="X46" i="11" s="1"/>
  <c r="Q30" i="11"/>
  <c r="R30" i="11" s="1"/>
  <c r="X30" i="11" s="1"/>
  <c r="Q38" i="11"/>
  <c r="R38" i="11" s="1"/>
  <c r="X38" i="11" s="1"/>
  <c r="AG38" i="11" s="1"/>
  <c r="Q14" i="11"/>
  <c r="R14" i="11" s="1"/>
  <c r="X14" i="11" s="1"/>
  <c r="Q22" i="11"/>
  <c r="R22" i="11" s="1"/>
  <c r="X22" i="11" s="1"/>
  <c r="AG22" i="11" s="1"/>
  <c r="Q23" i="11"/>
  <c r="R23" i="11" s="1"/>
  <c r="X23" i="11" s="1"/>
  <c r="AG23" i="11" s="1"/>
  <c r="AL106" i="11"/>
  <c r="V106" i="11"/>
  <c r="AJ106" i="11"/>
  <c r="Q6" i="11"/>
  <c r="R6" i="11" s="1"/>
  <c r="X6" i="11" s="1"/>
  <c r="AG6" i="11" s="1"/>
  <c r="Q61" i="11"/>
  <c r="R61" i="11" s="1"/>
  <c r="X61" i="11" s="1"/>
  <c r="AG61" i="11" s="1"/>
  <c r="Q100" i="11"/>
  <c r="R100" i="11" s="1"/>
  <c r="X100" i="11" s="1"/>
  <c r="AG100" i="11" s="1"/>
  <c r="Q99" i="11"/>
  <c r="R99" i="11" s="1"/>
  <c r="X99" i="11" s="1"/>
  <c r="AG99" i="11" s="1"/>
  <c r="Q7" i="11"/>
  <c r="R7" i="11" s="1"/>
  <c r="X7" i="11" s="1"/>
  <c r="AG7" i="11" s="1"/>
  <c r="Q24" i="11"/>
  <c r="R24" i="11" s="1"/>
  <c r="X24" i="11" s="1"/>
  <c r="AG24" i="11" s="1"/>
  <c r="Q43" i="11"/>
  <c r="R43" i="11" s="1"/>
  <c r="X43" i="11" s="1"/>
  <c r="AG43" i="11" s="1"/>
  <c r="Q4" i="11"/>
  <c r="R4" i="11" s="1"/>
  <c r="X4" i="11" s="1"/>
  <c r="AG4" i="11" s="1"/>
  <c r="Q58" i="11"/>
  <c r="R58" i="11" s="1"/>
  <c r="X58" i="11" s="1"/>
  <c r="AG58" i="11" s="1"/>
  <c r="Q83" i="11"/>
  <c r="R83" i="11" s="1"/>
  <c r="X83" i="11" s="1"/>
  <c r="AG83" i="11" s="1"/>
  <c r="Q106" i="11"/>
  <c r="R106" i="11" s="1"/>
  <c r="X106" i="11" s="1"/>
  <c r="AG106" i="11" s="1"/>
  <c r="Q89" i="11"/>
  <c r="R89" i="11" s="1"/>
  <c r="X89" i="11" s="1"/>
  <c r="AG89" i="11" s="1"/>
  <c r="Q21" i="11"/>
  <c r="R21" i="11" s="1"/>
  <c r="X21" i="11" s="1"/>
  <c r="AG21" i="11" s="1"/>
  <c r="Q66" i="11"/>
  <c r="R66" i="11" s="1"/>
  <c r="X66" i="11" s="1"/>
  <c r="AG66" i="11" s="1"/>
  <c r="Q93" i="11"/>
  <c r="R93" i="11" s="1"/>
  <c r="X93" i="11" s="1"/>
  <c r="AG93" i="11" s="1"/>
  <c r="Q35" i="11"/>
  <c r="R35" i="11" s="1"/>
  <c r="X35" i="11" s="1"/>
  <c r="AG35" i="11" s="1"/>
  <c r="Q96" i="11"/>
  <c r="R96" i="11" s="1"/>
  <c r="X96" i="11" s="1"/>
  <c r="AG96" i="11" s="1"/>
  <c r="Q28" i="11"/>
  <c r="R28" i="11" s="1"/>
  <c r="X28" i="11" s="1"/>
  <c r="AG28" i="11" s="1"/>
  <c r="Q49" i="11"/>
  <c r="R49" i="11" s="1"/>
  <c r="X49" i="11" s="1"/>
  <c r="AG49" i="11" s="1"/>
  <c r="Q88" i="11"/>
  <c r="R88" i="11" s="1"/>
  <c r="X88" i="11" s="1"/>
  <c r="AG88" i="11" s="1"/>
  <c r="Q76" i="11"/>
  <c r="R76" i="11" s="1"/>
  <c r="X76" i="11" s="1"/>
  <c r="AG76" i="11" s="1"/>
  <c r="Q36" i="11"/>
  <c r="R36" i="11" s="1"/>
  <c r="X36" i="11" s="1"/>
  <c r="AG36" i="11" s="1"/>
  <c r="Q17" i="11"/>
  <c r="R17" i="11" s="1"/>
  <c r="X17" i="11" s="1"/>
  <c r="AG17" i="11" s="1"/>
  <c r="Q5" i="11"/>
  <c r="R5" i="11" s="1"/>
  <c r="X5" i="11" s="1"/>
  <c r="AG5" i="11" s="1"/>
  <c r="Q104" i="11"/>
  <c r="R104" i="11" s="1"/>
  <c r="X104" i="11" s="1"/>
  <c r="AG104" i="11" s="1"/>
  <c r="Q29" i="11"/>
  <c r="R29" i="11" s="1"/>
  <c r="X29" i="11" s="1"/>
  <c r="AG29" i="11" s="1"/>
  <c r="Q19" i="11"/>
  <c r="R19" i="11" s="1"/>
  <c r="X19" i="11" s="1"/>
  <c r="AG19" i="11" s="1"/>
  <c r="Q9" i="11"/>
  <c r="R9" i="11" s="1"/>
  <c r="X9" i="11" s="1"/>
  <c r="AG9" i="11" s="1"/>
  <c r="Q87" i="11"/>
  <c r="R87" i="11" s="1"/>
  <c r="X87" i="11" s="1"/>
  <c r="AG87" i="11" s="1"/>
  <c r="Q18" i="11"/>
  <c r="R18" i="11" s="1"/>
  <c r="X18" i="11" s="1"/>
  <c r="AG18" i="11" s="1"/>
  <c r="Q103" i="11"/>
  <c r="R103" i="11" s="1"/>
  <c r="X103" i="11" s="1"/>
  <c r="AG103" i="11" s="1"/>
  <c r="Q97" i="11"/>
  <c r="R97" i="11" s="1"/>
  <c r="X97" i="11" s="1"/>
  <c r="AG97" i="11" s="1"/>
  <c r="Q41" i="11"/>
  <c r="R41" i="11" s="1"/>
  <c r="X41" i="11" s="1"/>
  <c r="AG41" i="11" s="1"/>
  <c r="Q12" i="11"/>
  <c r="R12" i="11" s="1"/>
  <c r="X12" i="11" s="1"/>
  <c r="AG12" i="11" s="1"/>
  <c r="Q39" i="11"/>
  <c r="R39" i="11" s="1"/>
  <c r="X39" i="11" s="1"/>
  <c r="AG39" i="11" s="1"/>
  <c r="Q27" i="11"/>
  <c r="R27" i="11" s="1"/>
  <c r="X27" i="11" s="1"/>
  <c r="AG27" i="11" s="1"/>
  <c r="Q59" i="11"/>
  <c r="R59" i="11" s="1"/>
  <c r="X59" i="11" s="1"/>
  <c r="AG59" i="11" s="1"/>
  <c r="Q8" i="11"/>
  <c r="R8" i="11" s="1"/>
  <c r="X8" i="11" s="1"/>
  <c r="AG8" i="11" s="1"/>
  <c r="Q15" i="11"/>
  <c r="R15" i="11" s="1"/>
  <c r="X15" i="11" s="1"/>
  <c r="AG15" i="11" s="1"/>
  <c r="Q64" i="11"/>
  <c r="R64" i="11" s="1"/>
  <c r="X64" i="11" s="1"/>
  <c r="AG64" i="11" s="1"/>
  <c r="Q82" i="11"/>
  <c r="R82" i="11" s="1"/>
  <c r="X82" i="11" s="1"/>
  <c r="AG82" i="11" s="1"/>
  <c r="Q3" i="11"/>
  <c r="R3" i="11" s="1"/>
  <c r="X3" i="11" s="1"/>
  <c r="Q60" i="11"/>
  <c r="R60" i="11" s="1"/>
  <c r="X60" i="11" s="1"/>
  <c r="AG60" i="11" s="1"/>
  <c r="Q26" i="11"/>
  <c r="R26" i="11" s="1"/>
  <c r="X26" i="11" s="1"/>
  <c r="AG26" i="11" s="1"/>
  <c r="Q57" i="11"/>
  <c r="R57" i="11" s="1"/>
  <c r="X57" i="11" s="1"/>
  <c r="AG57" i="11" s="1"/>
  <c r="Q37" i="11"/>
  <c r="R37" i="11" s="1"/>
  <c r="X37" i="11" s="1"/>
  <c r="AG37" i="11" s="1"/>
  <c r="Q79" i="11"/>
  <c r="R79" i="11" s="1"/>
  <c r="X79" i="11" s="1"/>
  <c r="AG79" i="11" s="1"/>
  <c r="Q16" i="11"/>
  <c r="R16" i="11" s="1"/>
  <c r="X16" i="11" s="1"/>
  <c r="AG16" i="11" s="1"/>
  <c r="Q47" i="11"/>
  <c r="R47" i="11" s="1"/>
  <c r="X47" i="11" s="1"/>
  <c r="AG47" i="11" s="1"/>
  <c r="Q90" i="11"/>
  <c r="R90" i="11" s="1"/>
  <c r="X90" i="11" s="1"/>
  <c r="AG90" i="11" s="1"/>
  <c r="Q98" i="11"/>
  <c r="R98" i="11" s="1"/>
  <c r="X98" i="11" s="1"/>
  <c r="AG98" i="11" s="1"/>
  <c r="Q55" i="11"/>
  <c r="R55" i="11" s="1"/>
  <c r="X55" i="11" s="1"/>
  <c r="AG55" i="11" s="1"/>
  <c r="Q32" i="11"/>
  <c r="R32" i="11" s="1"/>
  <c r="X32" i="11" s="1"/>
  <c r="AG32" i="11" s="1"/>
  <c r="Q33" i="11"/>
  <c r="R33" i="11" s="1"/>
  <c r="X33" i="11" s="1"/>
  <c r="AG33" i="11" s="1"/>
  <c r="Q65" i="11"/>
  <c r="R65" i="11" s="1"/>
  <c r="X65" i="11" s="1"/>
  <c r="AG65" i="11" s="1"/>
  <c r="Q44" i="11"/>
  <c r="R44" i="11" s="1"/>
  <c r="X44" i="11" s="1"/>
  <c r="AG44" i="11" s="1"/>
  <c r="Q91" i="11"/>
  <c r="R91" i="11" s="1"/>
  <c r="X91" i="11" s="1"/>
  <c r="AG91" i="11" s="1"/>
  <c r="Q48" i="11"/>
  <c r="R48" i="11" s="1"/>
  <c r="X48" i="11" s="1"/>
  <c r="AG48" i="11" s="1"/>
  <c r="Q101" i="11"/>
  <c r="R101" i="11" s="1"/>
  <c r="X101" i="11" s="1"/>
  <c r="AG101" i="11" s="1"/>
  <c r="Q105" i="11"/>
  <c r="R105" i="11" s="1"/>
  <c r="X105" i="11" s="1"/>
  <c r="AG105" i="11" s="1"/>
  <c r="Q40" i="11"/>
  <c r="R40" i="11" s="1"/>
  <c r="X40" i="11" s="1"/>
  <c r="AG40" i="11" s="1"/>
  <c r="Q53" i="11"/>
  <c r="R53" i="11" s="1"/>
  <c r="X53" i="11" s="1"/>
  <c r="AG53" i="11" s="1"/>
  <c r="Q84" i="11"/>
  <c r="R84" i="11" s="1"/>
  <c r="X84" i="11" s="1"/>
  <c r="AG84" i="11" s="1"/>
  <c r="Q20" i="11"/>
  <c r="R20" i="11" s="1"/>
  <c r="X20" i="11" s="1"/>
  <c r="AG20" i="11" s="1"/>
  <c r="Q80" i="11"/>
  <c r="R80" i="11" s="1"/>
  <c r="X80" i="11" s="1"/>
  <c r="AG80" i="11" s="1"/>
  <c r="Q85" i="11"/>
  <c r="R85" i="11" s="1"/>
  <c r="X85" i="11" s="1"/>
  <c r="AG85" i="11" s="1"/>
  <c r="Q92" i="11"/>
  <c r="R92" i="11" s="1"/>
  <c r="X92" i="11" s="1"/>
  <c r="AG92" i="11" s="1"/>
  <c r="Q63" i="11"/>
  <c r="R63" i="11" s="1"/>
  <c r="X63" i="11" s="1"/>
  <c r="AG63" i="11" s="1"/>
  <c r="Q77" i="11"/>
  <c r="R77" i="11" s="1"/>
  <c r="X77" i="11" s="1"/>
  <c r="AG77" i="11" s="1"/>
  <c r="Q52" i="11"/>
  <c r="R52" i="11" s="1"/>
  <c r="X52" i="11" s="1"/>
  <c r="AG52" i="11" s="1"/>
  <c r="Q45" i="11"/>
  <c r="R45" i="11" s="1"/>
  <c r="X45" i="11" s="1"/>
  <c r="AG45" i="11" s="1"/>
  <c r="Q34" i="11"/>
  <c r="R34" i="11" s="1"/>
  <c r="X34" i="11" s="1"/>
  <c r="AG34" i="11" s="1"/>
  <c r="Q13" i="11"/>
  <c r="R13" i="11" s="1"/>
  <c r="X13" i="11" s="1"/>
  <c r="AG13" i="11" s="1"/>
  <c r="Q11" i="11"/>
  <c r="R11" i="11" s="1"/>
  <c r="X11" i="11" s="1"/>
  <c r="AG11" i="11" s="1"/>
  <c r="Q81" i="11"/>
  <c r="R81" i="11" s="1"/>
  <c r="X81" i="11" s="1"/>
  <c r="AG81" i="11" s="1"/>
  <c r="Q31" i="11"/>
  <c r="R31" i="11" s="1"/>
  <c r="X31" i="11" s="1"/>
  <c r="AG31" i="11" s="1"/>
  <c r="Q50" i="11"/>
  <c r="R50" i="11" s="1"/>
  <c r="X50" i="11" s="1"/>
  <c r="AG50" i="11" s="1"/>
  <c r="Q56" i="11"/>
  <c r="R56" i="11" s="1"/>
  <c r="X56" i="11" s="1"/>
  <c r="AG56" i="11" s="1"/>
  <c r="Q75" i="11"/>
  <c r="R75" i="11" s="1"/>
  <c r="X75" i="11" s="1"/>
  <c r="AG75" i="11" s="1"/>
  <c r="Q25" i="11"/>
  <c r="R25" i="11" s="1"/>
  <c r="X25" i="11" s="1"/>
  <c r="AG25" i="11" s="1"/>
  <c r="Q95" i="11"/>
  <c r="R95" i="11" s="1"/>
  <c r="X95" i="11" s="1"/>
  <c r="AG95" i="11" s="1"/>
  <c r="Q51" i="11"/>
  <c r="R51" i="11" s="1"/>
  <c r="X51" i="11" s="1"/>
  <c r="AG51" i="11" s="1"/>
  <c r="Q42" i="11"/>
  <c r="R42" i="11" s="1"/>
  <c r="X42" i="11" s="1"/>
  <c r="AG42" i="11" s="1"/>
  <c r="Q10" i="11"/>
  <c r="R10" i="11" s="1"/>
  <c r="X10" i="11" s="1"/>
  <c r="AG10" i="11" s="1"/>
  <c r="V105" i="11"/>
  <c r="AL105" i="11"/>
  <c r="AJ105" i="11"/>
  <c r="AD14" i="11" l="1"/>
  <c r="AG14" i="11"/>
  <c r="AD30" i="11"/>
  <c r="AG30" i="11"/>
  <c r="AF46" i="11"/>
  <c r="AG46" i="11"/>
  <c r="AF78" i="11"/>
  <c r="AG78" i="11"/>
  <c r="AF94" i="11"/>
  <c r="AG94" i="11"/>
  <c r="AF73" i="11"/>
  <c r="AB73" i="11"/>
  <c r="AD73" i="11"/>
  <c r="AF68" i="11"/>
  <c r="AB68" i="11"/>
  <c r="AD68" i="11"/>
  <c r="AF72" i="11"/>
  <c r="AB72" i="11"/>
  <c r="AD72" i="11"/>
  <c r="W70" i="11"/>
  <c r="Z70" i="11" s="1"/>
  <c r="W73" i="11"/>
  <c r="Z73" i="11" s="1"/>
  <c r="W71" i="11"/>
  <c r="Z71" i="11" s="1"/>
  <c r="W72" i="11"/>
  <c r="Z72" i="11" s="1"/>
  <c r="W67" i="11"/>
  <c r="Z67" i="11" s="1"/>
  <c r="W69" i="11"/>
  <c r="Z69" i="11" s="1"/>
  <c r="W74" i="11"/>
  <c r="Z74" i="11" s="1"/>
  <c r="W68" i="11"/>
  <c r="Z68" i="11" s="1"/>
  <c r="AF71" i="11"/>
  <c r="AB71" i="11"/>
  <c r="AD71" i="11"/>
  <c r="AF67" i="11"/>
  <c r="AB67" i="11"/>
  <c r="AD67" i="11"/>
  <c r="AF74" i="11"/>
  <c r="AB74" i="11"/>
  <c r="AD74" i="11"/>
  <c r="AF70" i="11"/>
  <c r="AB70" i="11"/>
  <c r="AD70" i="11"/>
  <c r="AF69" i="11"/>
  <c r="AB69" i="11"/>
  <c r="AD69" i="11"/>
  <c r="AD78" i="11"/>
  <c r="AF102" i="11"/>
  <c r="AB102" i="11"/>
  <c r="AD102" i="11"/>
  <c r="W102" i="11"/>
  <c r="Z102" i="11" s="1"/>
  <c r="AB78" i="11"/>
  <c r="W94" i="11"/>
  <c r="Z94" i="11" s="1"/>
  <c r="AB46" i="11"/>
  <c r="AF86" i="11"/>
  <c r="AB86" i="11"/>
  <c r="AD86" i="11"/>
  <c r="W78" i="11"/>
  <c r="Z78" i="11" s="1"/>
  <c r="AA78" i="11" s="1"/>
  <c r="W86" i="11"/>
  <c r="Z86" i="11" s="1"/>
  <c r="AE78" i="11"/>
  <c r="AF54" i="11"/>
  <c r="AB54" i="11"/>
  <c r="AD54" i="11"/>
  <c r="W62" i="11"/>
  <c r="Z62" i="11" s="1"/>
  <c r="W54" i="11"/>
  <c r="Z54" i="11" s="1"/>
  <c r="AD46" i="11"/>
  <c r="AF62" i="11"/>
  <c r="AB62" i="11"/>
  <c r="AD62" i="11"/>
  <c r="AB14" i="11"/>
  <c r="AB30" i="11"/>
  <c r="AF30" i="11"/>
  <c r="W46" i="11"/>
  <c r="Z46" i="11" s="1"/>
  <c r="AF14" i="11"/>
  <c r="W38" i="11"/>
  <c r="Z38" i="11" s="1"/>
  <c r="AF38" i="11"/>
  <c r="AB38" i="11"/>
  <c r="AD38" i="11"/>
  <c r="W30" i="11"/>
  <c r="Z30" i="11" s="1"/>
  <c r="AD23" i="11"/>
  <c r="AB23" i="11"/>
  <c r="AF23" i="11"/>
  <c r="AD22" i="11"/>
  <c r="AF22" i="11"/>
  <c r="AB22" i="11"/>
  <c r="W23" i="11"/>
  <c r="Z23" i="11" s="1"/>
  <c r="W22" i="11"/>
  <c r="Z22" i="11" s="1"/>
  <c r="W14" i="11"/>
  <c r="Z14" i="11" s="1"/>
  <c r="AF13" i="11"/>
  <c r="AD13" i="11"/>
  <c r="AB13" i="11"/>
  <c r="AF10" i="11"/>
  <c r="AB10" i="11"/>
  <c r="AD10" i="11"/>
  <c r="AF34" i="11"/>
  <c r="AB34" i="11"/>
  <c r="AD34" i="11"/>
  <c r="AF44" i="11"/>
  <c r="AD44" i="11"/>
  <c r="AB44" i="11"/>
  <c r="AF64" i="11"/>
  <c r="AD64" i="11"/>
  <c r="AB64" i="11"/>
  <c r="AF88" i="11"/>
  <c r="AD88" i="11"/>
  <c r="AB88" i="11"/>
  <c r="AF50" i="11"/>
  <c r="AB50" i="11"/>
  <c r="AD50" i="11"/>
  <c r="AF80" i="11"/>
  <c r="AD80" i="11"/>
  <c r="AB80" i="11"/>
  <c r="AF25" i="11"/>
  <c r="AD25" i="11"/>
  <c r="AB25" i="11"/>
  <c r="AF63" i="11"/>
  <c r="AB63" i="11"/>
  <c r="AD63" i="11"/>
  <c r="AF105" i="11"/>
  <c r="AD105" i="11"/>
  <c r="AB105" i="11"/>
  <c r="AB16" i="11"/>
  <c r="AF16" i="11"/>
  <c r="AD16" i="11"/>
  <c r="AF27" i="11"/>
  <c r="AD27" i="11"/>
  <c r="AB27" i="11"/>
  <c r="AF9" i="11"/>
  <c r="AD9" i="11"/>
  <c r="AB9" i="11"/>
  <c r="AF35" i="11"/>
  <c r="AB35" i="11"/>
  <c r="AD35" i="11"/>
  <c r="AF7" i="11"/>
  <c r="AD7" i="11"/>
  <c r="AB7" i="11"/>
  <c r="AF42" i="11"/>
  <c r="AD42" i="11"/>
  <c r="AB42" i="11"/>
  <c r="AF75" i="11"/>
  <c r="AD75" i="11"/>
  <c r="AB75" i="11"/>
  <c r="AF81" i="11"/>
  <c r="AD81" i="11"/>
  <c r="AB81" i="11"/>
  <c r="AF45" i="11"/>
  <c r="AB45" i="11"/>
  <c r="AD45" i="11"/>
  <c r="AF92" i="11"/>
  <c r="AB92" i="11"/>
  <c r="AD92" i="11"/>
  <c r="AF84" i="11"/>
  <c r="AB84" i="11"/>
  <c r="AD84" i="11"/>
  <c r="AD101" i="11"/>
  <c r="AF101" i="11"/>
  <c r="AB101" i="11"/>
  <c r="AB65" i="11"/>
  <c r="AF65" i="11"/>
  <c r="AD65" i="11"/>
  <c r="AF98" i="11"/>
  <c r="AD98" i="11"/>
  <c r="AB98" i="11"/>
  <c r="AF79" i="11"/>
  <c r="AB79" i="11"/>
  <c r="AD79" i="11"/>
  <c r="AF60" i="11"/>
  <c r="AB60" i="11"/>
  <c r="AD60" i="11"/>
  <c r="AF15" i="11"/>
  <c r="AD15" i="11"/>
  <c r="AB15" i="11"/>
  <c r="AB39" i="11"/>
  <c r="AF39" i="11"/>
  <c r="AD39" i="11"/>
  <c r="AF103" i="11"/>
  <c r="AD103" i="11"/>
  <c r="AB103" i="11"/>
  <c r="AF19" i="11"/>
  <c r="AB19" i="11"/>
  <c r="AD19" i="11"/>
  <c r="AF17" i="11"/>
  <c r="AD17" i="11"/>
  <c r="AB17" i="11"/>
  <c r="AF49" i="11"/>
  <c r="AD49" i="11"/>
  <c r="AB49" i="11"/>
  <c r="AF93" i="11"/>
  <c r="AD93" i="11"/>
  <c r="AB93" i="11"/>
  <c r="AF106" i="11"/>
  <c r="AB106" i="11"/>
  <c r="AD106" i="11"/>
  <c r="AF4" i="11"/>
  <c r="AD4" i="11"/>
  <c r="AB4" i="11"/>
  <c r="AF99" i="11"/>
  <c r="AB99" i="11"/>
  <c r="AD99" i="11"/>
  <c r="AF95" i="11"/>
  <c r="AB95" i="11"/>
  <c r="AD95" i="11"/>
  <c r="AF40" i="11"/>
  <c r="AD40" i="11"/>
  <c r="AB40" i="11"/>
  <c r="AF31" i="11"/>
  <c r="AD31" i="11"/>
  <c r="AB31" i="11"/>
  <c r="AF20" i="11"/>
  <c r="AD20" i="11"/>
  <c r="AB20" i="11"/>
  <c r="AF55" i="11"/>
  <c r="AB55" i="11"/>
  <c r="AD55" i="11"/>
  <c r="AF26" i="11"/>
  <c r="AD26" i="11"/>
  <c r="AB26" i="11"/>
  <c r="AB97" i="11"/>
  <c r="AF97" i="11"/>
  <c r="AD97" i="11"/>
  <c r="AF5" i="11"/>
  <c r="AD5" i="11"/>
  <c r="AB5" i="11"/>
  <c r="AB89" i="11"/>
  <c r="AF89" i="11"/>
  <c r="AD89" i="11"/>
  <c r="AF6" i="11"/>
  <c r="AB6" i="11"/>
  <c r="AD6" i="11"/>
  <c r="AF51" i="11"/>
  <c r="AB51" i="11"/>
  <c r="AD51" i="11"/>
  <c r="AF56" i="11"/>
  <c r="AB56" i="11"/>
  <c r="AD56" i="11"/>
  <c r="AF11" i="11"/>
  <c r="AD11" i="11"/>
  <c r="AB11" i="11"/>
  <c r="AF52" i="11"/>
  <c r="AD52" i="11"/>
  <c r="AB52" i="11"/>
  <c r="AF85" i="11"/>
  <c r="AD85" i="11"/>
  <c r="AB85" i="11"/>
  <c r="AF53" i="11"/>
  <c r="AD53" i="11"/>
  <c r="AB53" i="11"/>
  <c r="AF48" i="11"/>
  <c r="AD48" i="11"/>
  <c r="AB48" i="11"/>
  <c r="AF33" i="11"/>
  <c r="AD33" i="11"/>
  <c r="AB33" i="11"/>
  <c r="AF90" i="11"/>
  <c r="AB90" i="11"/>
  <c r="AD90" i="11"/>
  <c r="AF37" i="11"/>
  <c r="AB37" i="11"/>
  <c r="AD37" i="11"/>
  <c r="AF3" i="11"/>
  <c r="AD3" i="11"/>
  <c r="AB3" i="11"/>
  <c r="AF8" i="11"/>
  <c r="AD8" i="11"/>
  <c r="AB8" i="11"/>
  <c r="AF12" i="11"/>
  <c r="AB12" i="11"/>
  <c r="AD12" i="11"/>
  <c r="AF18" i="11"/>
  <c r="AD18" i="11"/>
  <c r="AB18" i="11"/>
  <c r="AF29" i="11"/>
  <c r="AD29" i="11"/>
  <c r="AB29" i="11"/>
  <c r="AF36" i="11"/>
  <c r="AD36" i="11"/>
  <c r="AB36" i="11"/>
  <c r="AF28" i="11"/>
  <c r="AB28" i="11"/>
  <c r="AD28" i="11"/>
  <c r="AF66" i="11"/>
  <c r="AD66" i="11"/>
  <c r="AB66" i="11"/>
  <c r="AF83" i="11"/>
  <c r="AD83" i="11"/>
  <c r="AB83" i="11"/>
  <c r="AF43" i="11"/>
  <c r="AD43" i="11"/>
  <c r="AB43" i="11"/>
  <c r="AF100" i="11"/>
  <c r="AB100" i="11"/>
  <c r="AD100" i="11"/>
  <c r="W6" i="11"/>
  <c r="Z6" i="11" s="1"/>
  <c r="W43" i="11"/>
  <c r="Z43" i="11" s="1"/>
  <c r="W7" i="11"/>
  <c r="Z7" i="11" s="1"/>
  <c r="W37" i="11"/>
  <c r="Z37" i="11" s="1"/>
  <c r="W17" i="11"/>
  <c r="Z17" i="11" s="1"/>
  <c r="W8" i="11"/>
  <c r="Z8" i="11" s="1"/>
  <c r="W50" i="11"/>
  <c r="Z50" i="11" s="1"/>
  <c r="W51" i="11"/>
  <c r="Z51" i="11" s="1"/>
  <c r="W40" i="11"/>
  <c r="Z40" i="11" s="1"/>
  <c r="W25" i="11"/>
  <c r="Z25" i="11" s="1"/>
  <c r="W80" i="11"/>
  <c r="Z80" i="11" s="1"/>
  <c r="W89" i="11"/>
  <c r="Z89" i="11" s="1"/>
  <c r="W88" i="11"/>
  <c r="Z88" i="11" s="1"/>
  <c r="W9" i="11"/>
  <c r="Z9" i="11" s="1"/>
  <c r="W35" i="11"/>
  <c r="Z35" i="11" s="1"/>
  <c r="W4" i="11"/>
  <c r="Z4" i="11" s="1"/>
  <c r="W11" i="11"/>
  <c r="Z11" i="11" s="1"/>
  <c r="W106" i="11"/>
  <c r="Z106" i="11" s="1"/>
  <c r="W105" i="11"/>
  <c r="Z105" i="11" s="1"/>
  <c r="W60" i="11"/>
  <c r="Z60" i="11" s="1"/>
  <c r="W55" i="11"/>
  <c r="Z55" i="11" s="1"/>
  <c r="W98" i="11"/>
  <c r="Z98" i="11" s="1"/>
  <c r="W93" i="11"/>
  <c r="Z93" i="11" s="1"/>
  <c r="W99" i="11"/>
  <c r="Z99" i="11" s="1"/>
  <c r="W92" i="11"/>
  <c r="Z92" i="11" s="1"/>
  <c r="W20" i="11"/>
  <c r="Z20" i="11" s="1"/>
  <c r="W10" i="11"/>
  <c r="Z10" i="11" s="1"/>
  <c r="W97" i="11"/>
  <c r="Z97" i="11" s="1"/>
  <c r="W34" i="11"/>
  <c r="Z34" i="11" s="1"/>
  <c r="W42" i="11"/>
  <c r="Z42" i="11" s="1"/>
  <c r="W49" i="11"/>
  <c r="Z49" i="11" s="1"/>
  <c r="W48" i="11"/>
  <c r="Z48" i="11" s="1"/>
  <c r="W63" i="11"/>
  <c r="Z63" i="11" s="1"/>
  <c r="W3" i="11"/>
  <c r="Z3" i="11" s="1"/>
  <c r="W21" i="11"/>
  <c r="Z21" i="11" s="1"/>
  <c r="W19" i="11"/>
  <c r="Z19" i="11" s="1"/>
  <c r="W41" i="11"/>
  <c r="Z41" i="11" s="1"/>
  <c r="W16" i="11"/>
  <c r="Z16" i="11" s="1"/>
  <c r="W32" i="11"/>
  <c r="Z32" i="11" s="1"/>
  <c r="W27" i="11"/>
  <c r="Z27" i="11" s="1"/>
  <c r="W84" i="11"/>
  <c r="Z84" i="11" s="1"/>
  <c r="W87" i="11"/>
  <c r="Z87" i="11" s="1"/>
  <c r="W26" i="11"/>
  <c r="Z26" i="11" s="1"/>
  <c r="W53" i="11"/>
  <c r="Z53" i="11" s="1"/>
  <c r="W36" i="11"/>
  <c r="Z36" i="11" s="1"/>
  <c r="W90" i="11"/>
  <c r="Z90" i="11" s="1"/>
  <c r="W83" i="11"/>
  <c r="Z83" i="11" s="1"/>
  <c r="W52" i="11"/>
  <c r="Z52" i="11" s="1"/>
  <c r="W61" i="11"/>
  <c r="Z61" i="11" s="1"/>
  <c r="W65" i="11"/>
  <c r="Z65" i="11" s="1"/>
  <c r="W95" i="11"/>
  <c r="Z95" i="11" s="1"/>
  <c r="W64" i="11"/>
  <c r="Z64" i="11" s="1"/>
  <c r="W24" i="11"/>
  <c r="Z24" i="11" s="1"/>
  <c r="W81" i="11"/>
  <c r="Z81" i="11" s="1"/>
  <c r="W103" i="11"/>
  <c r="Z103" i="11" s="1"/>
  <c r="W5" i="11"/>
  <c r="Z5" i="11" s="1"/>
  <c r="W56" i="11"/>
  <c r="Z56" i="11" s="1"/>
  <c r="W76" i="11"/>
  <c r="Z76" i="11" s="1"/>
  <c r="W85" i="11"/>
  <c r="Z85" i="11" s="1"/>
  <c r="W58" i="11"/>
  <c r="Z58" i="11" s="1"/>
  <c r="W96" i="11"/>
  <c r="Z96" i="11" s="1"/>
  <c r="W75" i="11"/>
  <c r="Z75" i="11" s="1"/>
  <c r="W82" i="11"/>
  <c r="Z82" i="11" s="1"/>
  <c r="W91" i="11"/>
  <c r="Z91" i="11" s="1"/>
  <c r="W57" i="11"/>
  <c r="Z57" i="11" s="1"/>
  <c r="W59" i="11"/>
  <c r="Z59" i="11" s="1"/>
  <c r="W47" i="11"/>
  <c r="Z47" i="11" s="1"/>
  <c r="W39" i="11"/>
  <c r="Z39" i="11" s="1"/>
  <c r="W44" i="11"/>
  <c r="Z44" i="11" s="1"/>
  <c r="W66" i="11"/>
  <c r="Z66" i="11" s="1"/>
  <c r="W101" i="11"/>
  <c r="Z101" i="11" s="1"/>
  <c r="W29" i="11"/>
  <c r="Z29" i="11" s="1"/>
  <c r="W33" i="11"/>
  <c r="Z33" i="11" s="1"/>
  <c r="W104" i="11"/>
  <c r="Z104" i="11" s="1"/>
  <c r="W15" i="11"/>
  <c r="Z15" i="11" s="1"/>
  <c r="W45" i="11"/>
  <c r="Z45" i="11" s="1"/>
  <c r="W18" i="11"/>
  <c r="Z18" i="11" s="1"/>
  <c r="W100" i="11"/>
  <c r="Z100" i="11" s="1"/>
  <c r="W13" i="11"/>
  <c r="Z13" i="11" s="1"/>
  <c r="W77" i="11"/>
  <c r="Z77" i="11" s="1"/>
  <c r="W28" i="11"/>
  <c r="Z28" i="11" s="1"/>
  <c r="W12" i="11"/>
  <c r="Z12" i="11" s="1"/>
  <c r="W31" i="11"/>
  <c r="Z31" i="11" s="1"/>
  <c r="W79" i="11"/>
  <c r="Z79" i="11" s="1"/>
  <c r="AF77" i="11"/>
  <c r="AD77" i="11"/>
  <c r="AB77" i="11"/>
  <c r="AF91" i="11"/>
  <c r="AB91" i="11"/>
  <c r="AD91" i="11"/>
  <c r="AF32" i="11"/>
  <c r="AD32" i="11"/>
  <c r="AB32" i="11"/>
  <c r="AF47" i="11"/>
  <c r="AD47" i="11"/>
  <c r="AB47" i="11"/>
  <c r="AF57" i="11"/>
  <c r="AD57" i="11"/>
  <c r="AB57" i="11"/>
  <c r="AF82" i="11"/>
  <c r="AB82" i="11"/>
  <c r="AD82" i="11"/>
  <c r="AF59" i="11"/>
  <c r="AD59" i="11"/>
  <c r="AB59" i="11"/>
  <c r="AF41" i="11"/>
  <c r="AB41" i="11"/>
  <c r="AD41" i="11"/>
  <c r="AF87" i="11"/>
  <c r="AB87" i="11"/>
  <c r="AD87" i="11"/>
  <c r="AF104" i="11"/>
  <c r="AB104" i="11"/>
  <c r="AD104" i="11"/>
  <c r="AF76" i="11"/>
  <c r="AD76" i="11"/>
  <c r="AB76" i="11"/>
  <c r="AF96" i="11"/>
  <c r="AD96" i="11"/>
  <c r="AB96" i="11"/>
  <c r="AD21" i="11"/>
  <c r="AF21" i="11"/>
  <c r="AB21" i="11"/>
  <c r="AF58" i="11"/>
  <c r="AB58" i="11"/>
  <c r="AD58" i="11"/>
  <c r="AF24" i="11"/>
  <c r="AB24" i="11"/>
  <c r="AD24" i="11"/>
  <c r="AF61" i="11"/>
  <c r="AD61" i="11"/>
  <c r="AB61" i="11"/>
  <c r="AE74" i="11" l="1"/>
  <c r="AA74" i="11"/>
  <c r="AE71" i="11"/>
  <c r="AA71" i="11"/>
  <c r="AE68" i="11"/>
  <c r="AA68" i="11"/>
  <c r="AE69" i="11"/>
  <c r="AA69" i="11"/>
  <c r="AE73" i="11"/>
  <c r="AA73" i="11"/>
  <c r="AE72" i="11"/>
  <c r="AA72" i="11"/>
  <c r="AE67" i="11"/>
  <c r="AA67" i="11"/>
  <c r="AE70" i="11"/>
  <c r="AA70" i="11"/>
  <c r="AE102" i="11"/>
  <c r="AA102" i="11"/>
  <c r="AE94" i="11"/>
  <c r="AA94" i="11"/>
  <c r="AE86" i="11"/>
  <c r="AA86" i="11"/>
  <c r="AA54" i="11"/>
  <c r="AE54" i="11"/>
  <c r="AE62" i="11"/>
  <c r="AA62" i="11"/>
  <c r="AE46" i="11"/>
  <c r="AA46" i="11"/>
  <c r="AE38" i="11"/>
  <c r="AA38" i="11"/>
  <c r="AE30" i="11"/>
  <c r="AA30" i="11"/>
  <c r="AE22" i="11"/>
  <c r="AA22" i="11"/>
  <c r="AA23" i="11"/>
  <c r="AE23" i="11"/>
  <c r="AE14" i="11"/>
  <c r="AA14" i="11"/>
  <c r="AE31" i="11"/>
  <c r="AA31" i="11"/>
  <c r="AE13" i="11"/>
  <c r="AA13" i="11"/>
  <c r="AA15" i="11"/>
  <c r="AE15" i="11"/>
  <c r="AE101" i="11"/>
  <c r="AA101" i="11"/>
  <c r="AA47" i="11"/>
  <c r="AE47" i="11"/>
  <c r="AA82" i="11"/>
  <c r="AE82" i="11"/>
  <c r="AE5" i="11"/>
  <c r="AA5" i="11"/>
  <c r="AA64" i="11"/>
  <c r="AE64" i="11"/>
  <c r="AE52" i="11"/>
  <c r="AA52" i="11"/>
  <c r="AA53" i="11"/>
  <c r="AE53" i="11"/>
  <c r="AE27" i="11"/>
  <c r="AA27" i="11"/>
  <c r="AA19" i="11"/>
  <c r="AE19" i="11"/>
  <c r="AE48" i="11"/>
  <c r="AA48" i="11"/>
  <c r="AA97" i="11"/>
  <c r="AE97" i="11"/>
  <c r="AE99" i="11"/>
  <c r="AA99" i="11"/>
  <c r="AA60" i="11"/>
  <c r="AE60" i="11"/>
  <c r="AA4" i="11"/>
  <c r="AE4" i="11"/>
  <c r="AA89" i="11"/>
  <c r="AE89" i="11"/>
  <c r="AE51" i="11"/>
  <c r="AA51" i="11"/>
  <c r="AA37" i="11"/>
  <c r="AE37" i="11"/>
  <c r="AA12" i="11"/>
  <c r="AE12" i="11"/>
  <c r="AE66" i="11"/>
  <c r="AA66" i="11"/>
  <c r="AE85" i="11"/>
  <c r="AA85" i="11"/>
  <c r="AA83" i="11"/>
  <c r="AE83" i="11"/>
  <c r="AA21" i="11"/>
  <c r="AE21" i="11"/>
  <c r="AA93" i="11"/>
  <c r="AE93" i="11"/>
  <c r="AE7" i="11"/>
  <c r="AA7" i="11"/>
  <c r="AA100" i="11"/>
  <c r="AE100" i="11"/>
  <c r="AE59" i="11"/>
  <c r="AA59" i="11"/>
  <c r="AA103" i="11"/>
  <c r="AE103" i="11"/>
  <c r="AE26" i="11"/>
  <c r="AA26" i="11"/>
  <c r="AE10" i="11"/>
  <c r="AA10" i="11"/>
  <c r="AE35" i="11"/>
  <c r="AA35" i="11"/>
  <c r="AA50" i="11"/>
  <c r="AE50" i="11"/>
  <c r="AA28" i="11"/>
  <c r="AE28" i="11"/>
  <c r="AA33" i="11"/>
  <c r="AE33" i="11"/>
  <c r="AA57" i="11"/>
  <c r="AE57" i="11"/>
  <c r="AA76" i="11"/>
  <c r="AE76" i="11"/>
  <c r="AE65" i="11"/>
  <c r="AA65" i="11"/>
  <c r="AE87" i="11"/>
  <c r="AA87" i="11"/>
  <c r="AE16" i="11"/>
  <c r="AA16" i="11"/>
  <c r="AE3" i="11"/>
  <c r="AA3" i="11"/>
  <c r="AA42" i="11"/>
  <c r="AE42" i="11"/>
  <c r="AA20" i="11"/>
  <c r="AE20" i="11"/>
  <c r="AE98" i="11"/>
  <c r="AA98" i="11"/>
  <c r="AE106" i="11"/>
  <c r="AA106" i="11"/>
  <c r="AA9" i="11"/>
  <c r="AE9" i="11"/>
  <c r="AA25" i="11"/>
  <c r="AE25" i="11"/>
  <c r="AE8" i="11"/>
  <c r="AA8" i="11"/>
  <c r="AE43" i="11"/>
  <c r="AA43" i="11"/>
  <c r="AE104" i="11"/>
  <c r="AA104" i="11"/>
  <c r="AA75" i="11"/>
  <c r="AE75" i="11"/>
  <c r="AE95" i="11"/>
  <c r="AA95" i="11"/>
  <c r="AE32" i="11"/>
  <c r="AA32" i="11"/>
  <c r="AE49" i="11"/>
  <c r="AA49" i="11"/>
  <c r="AA105" i="11"/>
  <c r="AE105" i="11"/>
  <c r="AE80" i="11"/>
  <c r="AA80" i="11"/>
  <c r="AE18" i="11"/>
  <c r="AA18" i="11"/>
  <c r="AE44" i="11"/>
  <c r="AA44" i="11"/>
  <c r="AE96" i="11"/>
  <c r="AA96" i="11"/>
  <c r="AE81" i="11"/>
  <c r="AA81" i="11"/>
  <c r="AE90" i="11"/>
  <c r="AA90" i="11"/>
  <c r="AE79" i="11"/>
  <c r="AA79" i="11"/>
  <c r="AA77" i="11"/>
  <c r="AE77" i="11"/>
  <c r="AE45" i="11"/>
  <c r="AA45" i="11"/>
  <c r="AA29" i="11"/>
  <c r="AE29" i="11"/>
  <c r="AE39" i="11"/>
  <c r="AA39" i="11"/>
  <c r="AA91" i="11"/>
  <c r="AE91" i="11"/>
  <c r="AA58" i="11"/>
  <c r="AE58" i="11"/>
  <c r="AE56" i="11"/>
  <c r="AA56" i="11"/>
  <c r="AE24" i="11"/>
  <c r="AA24" i="11"/>
  <c r="AA61" i="11"/>
  <c r="AE61" i="11"/>
  <c r="AA36" i="11"/>
  <c r="AE36" i="11"/>
  <c r="AA84" i="11"/>
  <c r="AE84" i="11"/>
  <c r="AA41" i="11"/>
  <c r="AE41" i="11"/>
  <c r="AE63" i="11"/>
  <c r="AA63" i="11"/>
  <c r="AA34" i="11"/>
  <c r="AE34" i="11"/>
  <c r="AA92" i="11"/>
  <c r="AE92" i="11"/>
  <c r="AE55" i="11"/>
  <c r="AA55" i="11"/>
  <c r="AE11" i="11"/>
  <c r="AA11" i="11"/>
  <c r="AA88" i="11"/>
  <c r="AE88" i="11"/>
  <c r="AA40" i="11"/>
  <c r="AE40" i="11"/>
  <c r="AA17" i="11"/>
  <c r="AE17" i="11"/>
  <c r="AE6" i="11"/>
  <c r="AA6" i="11"/>
  <c r="K121" i="12" l="1"/>
  <c r="L121" i="12" s="1"/>
  <c r="R121" i="12" s="1"/>
  <c r="K122" i="12"/>
  <c r="L122" i="12" s="1"/>
  <c r="R122" i="12" s="1"/>
  <c r="K171" i="12"/>
  <c r="L171" i="12" s="1"/>
  <c r="R171" i="12" s="1"/>
  <c r="K244" i="12"/>
  <c r="L244" i="12" s="1"/>
  <c r="R244" i="12" s="1"/>
  <c r="K130" i="12"/>
  <c r="L130" i="12" s="1"/>
  <c r="R130" i="12" s="1"/>
  <c r="K282" i="12"/>
  <c r="L282" i="12" s="1"/>
  <c r="R282" i="12" s="1"/>
  <c r="K189" i="12"/>
  <c r="L189" i="12" s="1"/>
  <c r="R189" i="12" s="1"/>
  <c r="K186" i="12"/>
  <c r="L186" i="12" s="1"/>
  <c r="R186" i="12" s="1"/>
  <c r="K202" i="12"/>
  <c r="L202" i="12" s="1"/>
  <c r="R202" i="12" s="1"/>
  <c r="K195" i="12"/>
  <c r="L195" i="12" s="1"/>
  <c r="R195" i="12" s="1"/>
  <c r="K169" i="12"/>
  <c r="L169" i="12" s="1"/>
  <c r="R169" i="12" s="1"/>
  <c r="K180" i="12"/>
  <c r="L180" i="12" s="1"/>
  <c r="R180" i="12" s="1"/>
  <c r="K276" i="12"/>
  <c r="L276" i="12" s="1"/>
  <c r="R276" i="12" s="1"/>
  <c r="K167" i="12"/>
  <c r="L167" i="12" s="1"/>
  <c r="R167" i="12" s="1"/>
  <c r="K297" i="12"/>
  <c r="L297" i="12" s="1"/>
  <c r="R297" i="12" s="1"/>
  <c r="K134" i="12"/>
  <c r="L134" i="12" s="1"/>
  <c r="R134" i="12" s="1"/>
  <c r="K300" i="12"/>
  <c r="L300" i="12" s="1"/>
  <c r="R300" i="12" s="1"/>
  <c r="K125" i="12"/>
  <c r="L125" i="12" s="1"/>
  <c r="R125" i="12" s="1"/>
  <c r="K301" i="12"/>
  <c r="L301" i="12" s="1"/>
  <c r="R301" i="12" s="1"/>
  <c r="K149" i="12"/>
  <c r="L149" i="12" s="1"/>
  <c r="R149" i="12" s="1"/>
  <c r="K215" i="12"/>
  <c r="L215" i="12" s="1"/>
  <c r="R215" i="12" s="1"/>
  <c r="K193" i="12"/>
  <c r="L193" i="12" s="1"/>
  <c r="R193" i="12" s="1"/>
  <c r="K123" i="12"/>
  <c r="L123" i="12" s="1"/>
  <c r="R123" i="12" s="1"/>
  <c r="K275" i="12"/>
  <c r="L275" i="12" s="1"/>
  <c r="R275" i="12" s="1"/>
  <c r="K178" i="12"/>
  <c r="L178" i="12" s="1"/>
  <c r="R178" i="12" s="1"/>
  <c r="K299" i="12"/>
  <c r="L299" i="12" s="1"/>
  <c r="R299" i="12" s="1"/>
  <c r="K160" i="12"/>
  <c r="L160" i="12" s="1"/>
  <c r="R160" i="12" s="1"/>
  <c r="K211" i="12"/>
  <c r="L211" i="12" s="1"/>
  <c r="R211" i="12" s="1"/>
  <c r="K239" i="12"/>
  <c r="L239" i="12" s="1"/>
  <c r="R239" i="12" s="1"/>
  <c r="K291" i="12"/>
  <c r="L291" i="12" s="1"/>
  <c r="R291" i="12" s="1"/>
  <c r="K153" i="12"/>
  <c r="L153" i="12" s="1"/>
  <c r="R153" i="12" s="1"/>
  <c r="K228" i="12"/>
  <c r="L228" i="12" s="1"/>
  <c r="R228" i="12" s="1"/>
  <c r="K263" i="12"/>
  <c r="L263" i="12" s="1"/>
  <c r="R263" i="12" s="1"/>
  <c r="K156" i="12"/>
  <c r="L156" i="12" s="1"/>
  <c r="R156" i="12" s="1"/>
  <c r="K164" i="12"/>
  <c r="L164" i="12" s="1"/>
  <c r="R164" i="12" s="1"/>
  <c r="K261" i="12"/>
  <c r="L261" i="12" s="1"/>
  <c r="R261" i="12" s="1"/>
  <c r="K252" i="12"/>
  <c r="L252" i="12" s="1"/>
  <c r="R252" i="12" s="1"/>
  <c r="K131" i="12"/>
  <c r="L131" i="12" s="1"/>
  <c r="R131" i="12" s="1"/>
  <c r="K264" i="12"/>
  <c r="L264" i="12" s="1"/>
  <c r="R264" i="12" s="1"/>
  <c r="K210" i="12"/>
  <c r="L210" i="12" s="1"/>
  <c r="R210" i="12" s="1"/>
  <c r="K290" i="12"/>
  <c r="L290" i="12" s="1"/>
  <c r="R290" i="12" s="1"/>
  <c r="K266" i="12"/>
  <c r="L266" i="12" s="1"/>
  <c r="R266" i="12" s="1"/>
  <c r="K220" i="12"/>
  <c r="L220" i="12" s="1"/>
  <c r="R220" i="12" s="1"/>
  <c r="K269" i="12"/>
  <c r="L269" i="12" s="1"/>
  <c r="R269" i="12" s="1"/>
  <c r="K177" i="12"/>
  <c r="L177" i="12" s="1"/>
  <c r="R177" i="12" s="1"/>
  <c r="K280" i="12"/>
  <c r="L280" i="12" s="1"/>
  <c r="R280" i="12" s="1"/>
  <c r="K168" i="12"/>
  <c r="L168" i="12" s="1"/>
  <c r="R168" i="12" s="1"/>
  <c r="K162" i="12"/>
  <c r="L162" i="12" s="1"/>
  <c r="R162" i="12" s="1"/>
  <c r="K201" i="12"/>
  <c r="L201" i="12" s="1"/>
  <c r="R201" i="12" s="1"/>
  <c r="K157" i="12"/>
  <c r="L157" i="12" s="1"/>
  <c r="R157" i="12" s="1"/>
  <c r="K146" i="12"/>
  <c r="L146" i="12" s="1"/>
  <c r="R146" i="12" s="1"/>
  <c r="K110" i="12"/>
  <c r="L110" i="12" s="1"/>
  <c r="R110" i="12" s="1"/>
  <c r="K221" i="12"/>
  <c r="L221" i="12" s="1"/>
  <c r="R221" i="12" s="1"/>
  <c r="K256" i="12"/>
  <c r="L256" i="12" s="1"/>
  <c r="R256" i="12" s="1"/>
  <c r="K227" i="12"/>
  <c r="L227" i="12" s="1"/>
  <c r="R227" i="12" s="1"/>
  <c r="K129" i="12"/>
  <c r="L129" i="12" s="1"/>
  <c r="R129" i="12" s="1"/>
  <c r="K253" i="12"/>
  <c r="L253" i="12" s="1"/>
  <c r="R253" i="12" s="1"/>
  <c r="K194" i="12"/>
  <c r="L194" i="12" s="1"/>
  <c r="R194" i="12" s="1"/>
  <c r="K288" i="12"/>
  <c r="L288" i="12" s="1"/>
  <c r="R288" i="12" s="1"/>
  <c r="K181" i="12"/>
  <c r="L181" i="12" s="1"/>
  <c r="R181" i="12" s="1"/>
  <c r="K197" i="12"/>
  <c r="L197" i="12" s="1"/>
  <c r="R197" i="12" s="1"/>
  <c r="K304" i="12"/>
  <c r="L304" i="12" s="1"/>
  <c r="R304" i="12" s="1"/>
  <c r="K144" i="12"/>
  <c r="L144" i="12" s="1"/>
  <c r="R144" i="12" s="1"/>
  <c r="K260" i="12"/>
  <c r="L260" i="12" s="1"/>
  <c r="R260" i="12" s="1"/>
  <c r="K132" i="12"/>
  <c r="L132" i="12" s="1"/>
  <c r="R132" i="12" s="1"/>
  <c r="K113" i="12"/>
  <c r="L113" i="12" s="1"/>
  <c r="R113" i="12" s="1"/>
  <c r="K272" i="12"/>
  <c r="L272" i="12" s="1"/>
  <c r="R272" i="12" s="1"/>
  <c r="K141" i="12"/>
  <c r="L141" i="12" s="1"/>
  <c r="R141" i="12" s="1"/>
  <c r="K258" i="12"/>
  <c r="L258" i="12" s="1"/>
  <c r="R258" i="12" s="1"/>
  <c r="K232" i="12"/>
  <c r="L232" i="12" s="1"/>
  <c r="R232" i="12" s="1"/>
  <c r="K217" i="12"/>
  <c r="L217" i="12" s="1"/>
  <c r="R217" i="12" s="1"/>
  <c r="K249" i="12"/>
  <c r="L249" i="12" s="1"/>
  <c r="R249" i="12" s="1"/>
  <c r="K213" i="12"/>
  <c r="L213" i="12" s="1"/>
  <c r="R213" i="12" s="1"/>
  <c r="K246" i="12"/>
  <c r="L246" i="12" s="1"/>
  <c r="R246" i="12" s="1"/>
  <c r="K140" i="12"/>
  <c r="L140" i="12" s="1"/>
  <c r="R140" i="12" s="1"/>
  <c r="K296" i="12"/>
  <c r="L296" i="12" s="1"/>
  <c r="R296" i="12" s="1"/>
  <c r="K114" i="12"/>
  <c r="L114" i="12" s="1"/>
  <c r="R114" i="12" s="1"/>
  <c r="K148" i="12"/>
  <c r="L148" i="12" s="1"/>
  <c r="R148" i="12" s="1"/>
  <c r="K241" i="12"/>
  <c r="L241" i="12" s="1"/>
  <c r="R241" i="12" s="1"/>
  <c r="K124" i="12"/>
  <c r="L124" i="12" s="1"/>
  <c r="R124" i="12" s="1"/>
  <c r="K206" i="12"/>
  <c r="L206" i="12" s="1"/>
  <c r="R206" i="12" s="1"/>
  <c r="K120" i="12"/>
  <c r="L120" i="12" s="1"/>
  <c r="R120" i="12" s="1"/>
  <c r="K247" i="12"/>
  <c r="L247" i="12" s="1"/>
  <c r="R247" i="12" s="1"/>
  <c r="K116" i="12"/>
  <c r="L116" i="12" s="1"/>
  <c r="R116" i="12" s="1"/>
  <c r="K118" i="12"/>
  <c r="L118" i="12" s="1"/>
  <c r="R118" i="12" s="1"/>
  <c r="K265" i="12"/>
  <c r="L265" i="12" s="1"/>
  <c r="R265" i="12" s="1"/>
  <c r="K151" i="12"/>
  <c r="L151" i="12" s="1"/>
  <c r="R151" i="12" s="1"/>
  <c r="K303" i="12"/>
  <c r="L303" i="12" s="1"/>
  <c r="R303" i="12" s="1"/>
  <c r="K128" i="12"/>
  <c r="L128" i="12" s="1"/>
  <c r="R128" i="12" s="1"/>
  <c r="K136" i="12"/>
  <c r="L136" i="12" s="1"/>
  <c r="R136" i="12" s="1"/>
  <c r="K267" i="12"/>
  <c r="L267" i="12" s="1"/>
  <c r="R267" i="12" s="1"/>
  <c r="K126" i="12"/>
  <c r="L126" i="12" s="1"/>
  <c r="R126" i="12" s="1"/>
  <c r="K279" i="12"/>
  <c r="L279" i="12" s="1"/>
  <c r="R279" i="12" s="1"/>
  <c r="K298" i="12"/>
  <c r="L298" i="12" s="1"/>
  <c r="R298" i="12" s="1"/>
  <c r="K135" i="12"/>
  <c r="L135" i="12" s="1"/>
  <c r="R135" i="12" s="1"/>
  <c r="K137" i="12"/>
  <c r="L137" i="12" s="1"/>
  <c r="R137" i="12" s="1"/>
  <c r="K233" i="12"/>
  <c r="L233" i="12" s="1"/>
  <c r="R233" i="12" s="1"/>
  <c r="K287" i="12"/>
  <c r="L287" i="12" s="1"/>
  <c r="R287" i="12" s="1"/>
  <c r="K295" i="12"/>
  <c r="L295" i="12" s="1"/>
  <c r="R295" i="12" s="1"/>
  <c r="K111" i="12"/>
  <c r="L111" i="12" s="1"/>
  <c r="R111" i="12" s="1"/>
  <c r="K284" i="12"/>
  <c r="L284" i="12" s="1"/>
  <c r="R284" i="12" s="1"/>
  <c r="K112" i="12"/>
  <c r="L112" i="12" s="1"/>
  <c r="R112" i="12" s="1"/>
  <c r="K250" i="12"/>
  <c r="L250" i="12" s="1"/>
  <c r="R250" i="12" s="1"/>
  <c r="K204" i="12"/>
  <c r="L204" i="12" s="1"/>
  <c r="R204" i="12" s="1"/>
  <c r="K271" i="12"/>
  <c r="L271" i="12" s="1"/>
  <c r="R271" i="12" s="1"/>
  <c r="K203" i="12"/>
  <c r="L203" i="12" s="1"/>
  <c r="R203" i="12" s="1"/>
  <c r="K242" i="12"/>
  <c r="L242" i="12" s="1"/>
  <c r="R242" i="12" s="1"/>
  <c r="K142" i="12"/>
  <c r="L142" i="12" s="1"/>
  <c r="R142" i="12" s="1"/>
  <c r="K262" i="12"/>
  <c r="L262" i="12" s="1"/>
  <c r="R262" i="12" s="1"/>
  <c r="K117" i="12"/>
  <c r="L117" i="12" s="1"/>
  <c r="R117" i="12" s="1"/>
  <c r="K133" i="12"/>
  <c r="L133" i="12" s="1"/>
  <c r="R133" i="12" s="1"/>
  <c r="K207" i="12"/>
  <c r="L207" i="12" s="1"/>
  <c r="R207" i="12" s="1"/>
  <c r="K119" i="12"/>
  <c r="L119" i="12" s="1"/>
  <c r="R119" i="12" s="1"/>
  <c r="K226" i="12"/>
  <c r="L226" i="12" s="1"/>
  <c r="R226" i="12" s="1"/>
  <c r="K173" i="12"/>
  <c r="L173" i="12" s="1"/>
  <c r="R173" i="12" s="1"/>
  <c r="K229" i="12"/>
  <c r="L229" i="12" s="1"/>
  <c r="R229" i="12" s="1"/>
  <c r="K237" i="12"/>
  <c r="L237" i="12" s="1"/>
  <c r="R237" i="12" s="1"/>
  <c r="K191" i="12"/>
  <c r="L191" i="12" s="1"/>
  <c r="R191" i="12" s="1"/>
  <c r="K166" i="12"/>
  <c r="L166" i="12" s="1"/>
  <c r="R166" i="12" s="1"/>
  <c r="K147" i="12"/>
  <c r="L147" i="12" s="1"/>
  <c r="R147" i="12" s="1"/>
  <c r="K302" i="12"/>
  <c r="L302" i="12" s="1"/>
  <c r="R302" i="12" s="1"/>
  <c r="K222" i="12"/>
  <c r="L222" i="12" s="1"/>
  <c r="R222" i="12" s="1"/>
  <c r="K200" i="12"/>
  <c r="L200" i="12" s="1"/>
  <c r="R200" i="12" s="1"/>
  <c r="K127" i="12"/>
  <c r="L127" i="12" s="1"/>
  <c r="R127" i="12" s="1"/>
  <c r="K259" i="12"/>
  <c r="L259" i="12" s="1"/>
  <c r="R259" i="12" s="1"/>
  <c r="K230" i="12"/>
  <c r="L230" i="12" s="1"/>
  <c r="R230" i="12" s="1"/>
  <c r="K278" i="12"/>
  <c r="L278" i="12" s="1"/>
  <c r="R278" i="12" s="1"/>
  <c r="K235" i="12"/>
  <c r="L235" i="12" s="1"/>
  <c r="R235" i="12" s="1"/>
  <c r="K174" i="12"/>
  <c r="L174" i="12" s="1"/>
  <c r="R174" i="12" s="1"/>
  <c r="K254" i="12"/>
  <c r="L254" i="12" s="1"/>
  <c r="R254" i="12" s="1"/>
  <c r="K209" i="12"/>
  <c r="L209" i="12" s="1"/>
  <c r="R209" i="12" s="1"/>
  <c r="K255" i="12"/>
  <c r="L255" i="12" s="1"/>
  <c r="R255" i="12" s="1"/>
  <c r="K251" i="12"/>
  <c r="L251" i="12" s="1"/>
  <c r="R251" i="12" s="1"/>
  <c r="K293" i="12"/>
  <c r="L293" i="12" s="1"/>
  <c r="R293" i="12" s="1"/>
  <c r="K248" i="12"/>
  <c r="L248" i="12" s="1"/>
  <c r="R248" i="12" s="1"/>
  <c r="K273" i="12"/>
  <c r="L273" i="12" s="1"/>
  <c r="R273" i="12" s="1"/>
  <c r="K212" i="12"/>
  <c r="L212" i="12" s="1"/>
  <c r="R212" i="12" s="1"/>
  <c r="K281" i="12"/>
  <c r="L281" i="12" s="1"/>
  <c r="R281" i="12" s="1"/>
  <c r="K152" i="12"/>
  <c r="L152" i="12" s="1"/>
  <c r="R152" i="12" s="1"/>
  <c r="K283" i="12"/>
  <c r="L283" i="12" s="1"/>
  <c r="R283" i="12" s="1"/>
  <c r="K145" i="12"/>
  <c r="L145" i="12" s="1"/>
  <c r="R145" i="12" s="1"/>
  <c r="K172" i="12"/>
  <c r="L172" i="12" s="1"/>
  <c r="R172" i="12" s="1"/>
  <c r="K176" i="12"/>
  <c r="L176" i="12" s="1"/>
  <c r="R176" i="12" s="1"/>
  <c r="K179" i="12"/>
  <c r="L179" i="12" s="1"/>
  <c r="R179" i="12" s="1"/>
  <c r="K170" i="12"/>
  <c r="L170" i="12" s="1"/>
  <c r="R170" i="12" s="1"/>
  <c r="K243" i="12"/>
  <c r="L243" i="12" s="1"/>
  <c r="R243" i="12" s="1"/>
  <c r="K219" i="12"/>
  <c r="L219" i="12" s="1"/>
  <c r="R219" i="12" s="1"/>
  <c r="K240" i="12"/>
  <c r="L240" i="12" s="1"/>
  <c r="R240" i="12" s="1"/>
  <c r="K214" i="12"/>
  <c r="L214" i="12" s="1"/>
  <c r="R214" i="12" s="1"/>
  <c r="K196" i="12"/>
  <c r="L196" i="12" s="1"/>
  <c r="R196" i="12" s="1"/>
  <c r="K165" i="12"/>
  <c r="L165" i="12" s="1"/>
  <c r="R165" i="12" s="1"/>
  <c r="K175" i="12"/>
  <c r="L175" i="12" s="1"/>
  <c r="R175" i="12" s="1"/>
  <c r="K155" i="12"/>
  <c r="L155" i="12" s="1"/>
  <c r="R155" i="12" s="1"/>
  <c r="K292" i="12"/>
  <c r="L292" i="12" s="1"/>
  <c r="R292" i="12" s="1"/>
  <c r="K205" i="12"/>
  <c r="L205" i="12" s="1"/>
  <c r="R205" i="12" s="1"/>
  <c r="K268" i="12"/>
  <c r="L268" i="12" s="1"/>
  <c r="R268" i="12" s="1"/>
  <c r="K236" i="12"/>
  <c r="L236" i="12" s="1"/>
  <c r="R236" i="12" s="1"/>
  <c r="K158" i="12"/>
  <c r="L158" i="12" s="1"/>
  <c r="R158" i="12" s="1"/>
  <c r="K161" i="12"/>
  <c r="L161" i="12" s="1"/>
  <c r="R161" i="12" s="1"/>
  <c r="K143" i="12"/>
  <c r="L143" i="12" s="1"/>
  <c r="R143" i="12" s="1"/>
  <c r="K185" i="12"/>
  <c r="L185" i="12" s="1"/>
  <c r="R185" i="12" s="1"/>
  <c r="K199" i="12"/>
  <c r="L199" i="12" s="1"/>
  <c r="R199" i="12" s="1"/>
  <c r="K183" i="12"/>
  <c r="L183" i="12" s="1"/>
  <c r="R183" i="12" s="1"/>
  <c r="K223" i="12"/>
  <c r="L223" i="12" s="1"/>
  <c r="R223" i="12" s="1"/>
  <c r="K187" i="12"/>
  <c r="L187" i="12" s="1"/>
  <c r="R187" i="12" s="1"/>
  <c r="K286" i="12"/>
  <c r="L286" i="12" s="1"/>
  <c r="R286" i="12" s="1"/>
  <c r="K218" i="12"/>
  <c r="L218" i="12" s="1"/>
  <c r="R218" i="12" s="1"/>
  <c r="K216" i="12"/>
  <c r="L216" i="12" s="1"/>
  <c r="R216" i="12" s="1"/>
  <c r="K184" i="12"/>
  <c r="L184" i="12" s="1"/>
  <c r="R184" i="12" s="1"/>
  <c r="K270" i="12"/>
  <c r="L270" i="12" s="1"/>
  <c r="R270" i="12" s="1"/>
  <c r="K182" i="12"/>
  <c r="L182" i="12" s="1"/>
  <c r="R182" i="12" s="1"/>
  <c r="K154" i="12"/>
  <c r="L154" i="12" s="1"/>
  <c r="R154" i="12" s="1"/>
  <c r="K150" i="12"/>
  <c r="L150" i="12" s="1"/>
  <c r="R150" i="12" s="1"/>
  <c r="K289" i="12"/>
  <c r="L289" i="12" s="1"/>
  <c r="R289" i="12" s="1"/>
  <c r="K225" i="12"/>
  <c r="L225" i="12" s="1"/>
  <c r="R225" i="12" s="1"/>
  <c r="K285" i="12"/>
  <c r="L285" i="12" s="1"/>
  <c r="R285" i="12" s="1"/>
  <c r="K192" i="12"/>
  <c r="L192" i="12" s="1"/>
  <c r="R192" i="12" s="1"/>
  <c r="K234" i="12"/>
  <c r="L234" i="12" s="1"/>
  <c r="R234" i="12" s="1"/>
  <c r="K198" i="12"/>
  <c r="L198" i="12" s="1"/>
  <c r="R198" i="12" s="1"/>
  <c r="K190" i="12"/>
  <c r="L190" i="12" s="1"/>
  <c r="R190" i="12" s="1"/>
  <c r="K188" i="12"/>
  <c r="L188" i="12" s="1"/>
  <c r="R188" i="12" s="1"/>
  <c r="K238" i="12"/>
  <c r="L238" i="12" s="1"/>
  <c r="R238" i="12" s="1"/>
  <c r="K231" i="12"/>
  <c r="L231" i="12" s="1"/>
  <c r="R231" i="12" s="1"/>
  <c r="K138" i="12"/>
  <c r="L138" i="12" s="1"/>
  <c r="R138" i="12" s="1"/>
  <c r="K224" i="12"/>
  <c r="L224" i="12" s="1"/>
  <c r="R224" i="12" s="1"/>
  <c r="K208" i="12"/>
  <c r="L208" i="12" s="1"/>
  <c r="R208" i="12" s="1"/>
  <c r="K163" i="12"/>
  <c r="L163" i="12" s="1"/>
  <c r="R163" i="12" s="1"/>
  <c r="K115" i="12"/>
  <c r="L115" i="12" s="1"/>
  <c r="R115" i="12" s="1"/>
  <c r="K139" i="12"/>
  <c r="L139" i="12" s="1"/>
  <c r="R139" i="12" s="1"/>
  <c r="K257" i="12"/>
  <c r="L257" i="12" s="1"/>
  <c r="R257" i="12" s="1"/>
  <c r="K274" i="12"/>
  <c r="L274" i="12" s="1"/>
  <c r="R274" i="12" s="1"/>
  <c r="K159" i="12"/>
  <c r="L159" i="12" s="1"/>
  <c r="R159" i="12" s="1"/>
  <c r="K294" i="12"/>
  <c r="L294" i="12" s="1"/>
  <c r="R294" i="12" s="1"/>
  <c r="K277" i="12"/>
  <c r="L277" i="12" s="1"/>
  <c r="R277" i="12" s="1"/>
  <c r="K245" i="12"/>
  <c r="L245" i="12" s="1"/>
  <c r="R245" i="12" s="1"/>
  <c r="K51" i="12"/>
  <c r="L51" i="12" s="1"/>
  <c r="R51" i="12" s="1"/>
  <c r="K44" i="12"/>
  <c r="L44" i="12" s="1"/>
  <c r="R44" i="12" s="1"/>
  <c r="K100" i="12"/>
  <c r="L100" i="12" s="1"/>
  <c r="R100" i="12" s="1"/>
  <c r="K81" i="12"/>
  <c r="L81" i="12" s="1"/>
  <c r="R81" i="12" s="1"/>
  <c r="K42" i="12"/>
  <c r="L42" i="12" s="1"/>
  <c r="R42" i="12" s="1"/>
  <c r="K72" i="12"/>
  <c r="L72" i="12" s="1"/>
  <c r="R72" i="12" s="1"/>
  <c r="K8" i="12"/>
  <c r="L8" i="12" s="1"/>
  <c r="R8" i="12" s="1"/>
  <c r="K91" i="12"/>
  <c r="L91" i="12" s="1"/>
  <c r="R91" i="12" s="1"/>
  <c r="K102" i="12"/>
  <c r="L102" i="12" s="1"/>
  <c r="R102" i="12" s="1"/>
  <c r="K71" i="12"/>
  <c r="L71" i="12" s="1"/>
  <c r="R71" i="12" s="1"/>
  <c r="K77" i="12"/>
  <c r="L77" i="12" s="1"/>
  <c r="R77" i="12" s="1"/>
  <c r="K10" i="12"/>
  <c r="L10" i="12" s="1"/>
  <c r="R10" i="12" s="1"/>
  <c r="K38" i="12"/>
  <c r="L38" i="12" s="1"/>
  <c r="R38" i="12" s="1"/>
  <c r="K22" i="12"/>
  <c r="L22" i="12" s="1"/>
  <c r="R22" i="12" s="1"/>
  <c r="K63" i="12"/>
  <c r="L63" i="12" s="1"/>
  <c r="R63" i="12" s="1"/>
  <c r="K97" i="12"/>
  <c r="L97" i="12" s="1"/>
  <c r="R97" i="12" s="1"/>
  <c r="K9" i="12"/>
  <c r="L9" i="12" s="1"/>
  <c r="R9" i="12" s="1"/>
  <c r="K37" i="12"/>
  <c r="L37" i="12" s="1"/>
  <c r="R37" i="12" s="1"/>
  <c r="K11" i="12"/>
  <c r="L11" i="12" s="1"/>
  <c r="R11" i="12" s="1"/>
  <c r="K60" i="12"/>
  <c r="L60" i="12" s="1"/>
  <c r="R60" i="12" s="1"/>
  <c r="K87" i="12"/>
  <c r="L87" i="12" s="1"/>
  <c r="R87" i="12" s="1"/>
  <c r="K86" i="12"/>
  <c r="L86" i="12" s="1"/>
  <c r="R86" i="12" s="1"/>
  <c r="K21" i="12"/>
  <c r="L21" i="12" s="1"/>
  <c r="R21" i="12" s="1"/>
  <c r="K89" i="12"/>
  <c r="L89" i="12" s="1"/>
  <c r="R89" i="12" s="1"/>
  <c r="K76" i="12"/>
  <c r="L76" i="12" s="1"/>
  <c r="R76" i="12" s="1"/>
  <c r="K23" i="12"/>
  <c r="L23" i="12" s="1"/>
  <c r="R23" i="12" s="1"/>
  <c r="K98" i="12"/>
  <c r="L98" i="12" s="1"/>
  <c r="R98" i="12" s="1"/>
  <c r="K15" i="12"/>
  <c r="L15" i="12" s="1"/>
  <c r="R15" i="12" s="1"/>
  <c r="K79" i="12"/>
  <c r="L79" i="12" s="1"/>
  <c r="R79" i="12" s="1"/>
  <c r="K59" i="12"/>
  <c r="L59" i="12" s="1"/>
  <c r="R59" i="12" s="1"/>
  <c r="K19" i="12"/>
  <c r="L19" i="12" s="1"/>
  <c r="R19" i="12" s="1"/>
  <c r="K101" i="12"/>
  <c r="L101" i="12" s="1"/>
  <c r="R101" i="12" s="1"/>
  <c r="K61" i="12"/>
  <c r="L61" i="12" s="1"/>
  <c r="R61" i="12" s="1"/>
  <c r="K24" i="12"/>
  <c r="L24" i="12" s="1"/>
  <c r="R24" i="12" s="1"/>
  <c r="K69" i="12"/>
  <c r="L69" i="12" s="1"/>
  <c r="R69" i="12" s="1"/>
  <c r="K109" i="12"/>
  <c r="L109" i="12" s="1"/>
  <c r="R109" i="12" s="1"/>
  <c r="K85" i="12"/>
  <c r="L85" i="12" s="1"/>
  <c r="R85" i="12" s="1"/>
  <c r="K41" i="12"/>
  <c r="L41" i="12" s="1"/>
  <c r="R41" i="12" s="1"/>
  <c r="K45" i="12"/>
  <c r="L45" i="12" s="1"/>
  <c r="R45" i="12" s="1"/>
  <c r="K99" i="12"/>
  <c r="L99" i="12" s="1"/>
  <c r="R99" i="12" s="1"/>
  <c r="K54" i="12"/>
  <c r="L54" i="12" s="1"/>
  <c r="R54" i="12" s="1"/>
  <c r="K36" i="12"/>
  <c r="L36" i="12" s="1"/>
  <c r="R36" i="12" s="1"/>
  <c r="K29" i="12"/>
  <c r="L29" i="12" s="1"/>
  <c r="R29" i="12" s="1"/>
  <c r="K17" i="12"/>
  <c r="L17" i="12" s="1"/>
  <c r="R17" i="12" s="1"/>
  <c r="K58" i="12"/>
  <c r="L58" i="12" s="1"/>
  <c r="R58" i="12" s="1"/>
  <c r="K84" i="12"/>
  <c r="L84" i="12" s="1"/>
  <c r="R84" i="12" s="1"/>
  <c r="K30" i="12"/>
  <c r="L30" i="12" s="1"/>
  <c r="R30" i="12" s="1"/>
  <c r="K82" i="12"/>
  <c r="L82" i="12" s="1"/>
  <c r="R82" i="12" s="1"/>
  <c r="K105" i="12"/>
  <c r="L105" i="12" s="1"/>
  <c r="R105" i="12" s="1"/>
  <c r="K96" i="12"/>
  <c r="L96" i="12" s="1"/>
  <c r="R96" i="12" s="1"/>
  <c r="K103" i="12"/>
  <c r="L103" i="12" s="1"/>
  <c r="R103" i="12" s="1"/>
  <c r="K12" i="12"/>
  <c r="L12" i="12" s="1"/>
  <c r="R12" i="12" s="1"/>
  <c r="K73" i="12"/>
  <c r="L73" i="12" s="1"/>
  <c r="R73" i="12" s="1"/>
  <c r="K70" i="12"/>
  <c r="L70" i="12" s="1"/>
  <c r="R70" i="12" s="1"/>
  <c r="K40" i="12"/>
  <c r="L40" i="12" s="1"/>
  <c r="R40" i="12" s="1"/>
  <c r="K28" i="12"/>
  <c r="L28" i="12" s="1"/>
  <c r="R28" i="12" s="1"/>
  <c r="K68" i="12"/>
  <c r="L68" i="12" s="1"/>
  <c r="R68" i="12" s="1"/>
  <c r="K57" i="12"/>
  <c r="L57" i="12" s="1"/>
  <c r="R57" i="12" s="1"/>
  <c r="K90" i="12"/>
  <c r="L90" i="12" s="1"/>
  <c r="R90" i="12" s="1"/>
  <c r="K53" i="12"/>
  <c r="L53" i="12" s="1"/>
  <c r="R53" i="12" s="1"/>
  <c r="K83" i="12"/>
  <c r="L83" i="12" s="1"/>
  <c r="R83" i="12" s="1"/>
  <c r="K65" i="12"/>
  <c r="L65" i="12" s="1"/>
  <c r="R65" i="12" s="1"/>
  <c r="K80" i="12"/>
  <c r="L80" i="12" s="1"/>
  <c r="R80" i="12" s="1"/>
  <c r="K88" i="12"/>
  <c r="L88" i="12" s="1"/>
  <c r="R88" i="12" s="1"/>
  <c r="K108" i="12"/>
  <c r="L108" i="12" s="1"/>
  <c r="R108" i="12" s="1"/>
  <c r="K13" i="12"/>
  <c r="L13" i="12" s="1"/>
  <c r="R13" i="12" s="1"/>
  <c r="K32" i="12"/>
  <c r="L32" i="12" s="1"/>
  <c r="R32" i="12" s="1"/>
  <c r="K66" i="12"/>
  <c r="L66" i="12" s="1"/>
  <c r="R66" i="12" s="1"/>
  <c r="K27" i="12"/>
  <c r="L27" i="12" s="1"/>
  <c r="R27" i="12" s="1"/>
  <c r="K46" i="12"/>
  <c r="L46" i="12" s="1"/>
  <c r="R46" i="12" s="1"/>
  <c r="K7" i="12"/>
  <c r="L7" i="12" s="1"/>
  <c r="R7" i="12" s="1"/>
  <c r="K50" i="12"/>
  <c r="L50" i="12" s="1"/>
  <c r="R50" i="12" s="1"/>
  <c r="K107" i="12"/>
  <c r="L107" i="12" s="1"/>
  <c r="R107" i="12" s="1"/>
  <c r="K67" i="12"/>
  <c r="L67" i="12" s="1"/>
  <c r="R67" i="12" s="1"/>
  <c r="K49" i="12"/>
  <c r="L49" i="12" s="1"/>
  <c r="R49" i="12" s="1"/>
  <c r="K4" i="12"/>
  <c r="L4" i="12" s="1"/>
  <c r="R4" i="12" s="1"/>
  <c r="K74" i="12"/>
  <c r="L74" i="12" s="1"/>
  <c r="R74" i="12" s="1"/>
  <c r="K16" i="12"/>
  <c r="L16" i="12" s="1"/>
  <c r="R16" i="12" s="1"/>
  <c r="K39" i="12"/>
  <c r="L39" i="12" s="1"/>
  <c r="R39" i="12" s="1"/>
  <c r="K48" i="12"/>
  <c r="L48" i="12" s="1"/>
  <c r="R48" i="12" s="1"/>
  <c r="K20" i="12"/>
  <c r="L20" i="12" s="1"/>
  <c r="R20" i="12" s="1"/>
  <c r="K64" i="12"/>
  <c r="L64" i="12" s="1"/>
  <c r="R64" i="12" s="1"/>
  <c r="K55" i="12"/>
  <c r="L55" i="12" s="1"/>
  <c r="R55" i="12" s="1"/>
  <c r="K106" i="12"/>
  <c r="L106" i="12" s="1"/>
  <c r="R106" i="12" s="1"/>
  <c r="K33" i="12"/>
  <c r="L33" i="12" s="1"/>
  <c r="R33" i="12" s="1"/>
  <c r="K35" i="12"/>
  <c r="L35" i="12" s="1"/>
  <c r="R35" i="12" s="1"/>
  <c r="K62" i="12"/>
  <c r="L62" i="12" s="1"/>
  <c r="R62" i="12" s="1"/>
  <c r="K75" i="12"/>
  <c r="L75" i="12" s="1"/>
  <c r="R75" i="12" s="1"/>
  <c r="K94" i="12"/>
  <c r="L94" i="12" s="1"/>
  <c r="R94" i="12" s="1"/>
  <c r="K25" i="12"/>
  <c r="L25" i="12" s="1"/>
  <c r="R25" i="12" s="1"/>
  <c r="K52" i="12"/>
  <c r="L52" i="12" s="1"/>
  <c r="R52" i="12" s="1"/>
  <c r="K31" i="12"/>
  <c r="L31" i="12" s="1"/>
  <c r="R31" i="12" s="1"/>
  <c r="K14" i="12"/>
  <c r="L14" i="12" s="1"/>
  <c r="R14" i="12" s="1"/>
  <c r="K104" i="12"/>
  <c r="L104" i="12" s="1"/>
  <c r="R104" i="12" s="1"/>
  <c r="K92" i="12"/>
  <c r="L92" i="12" s="1"/>
  <c r="R92" i="12" s="1"/>
  <c r="K78" i="12"/>
  <c r="L78" i="12" s="1"/>
  <c r="R78" i="12" s="1"/>
  <c r="K47" i="12"/>
  <c r="L47" i="12" s="1"/>
  <c r="R47" i="12" s="1"/>
  <c r="K43" i="12"/>
  <c r="L43" i="12" s="1"/>
  <c r="R43" i="12" s="1"/>
  <c r="K95" i="12"/>
  <c r="L95" i="12" s="1"/>
  <c r="R95" i="12" s="1"/>
  <c r="K34" i="12"/>
  <c r="L34" i="12" s="1"/>
  <c r="R34" i="12" s="1"/>
  <c r="K56" i="12"/>
  <c r="L56" i="12" s="1"/>
  <c r="R56" i="12" s="1"/>
  <c r="K93" i="12"/>
  <c r="L93" i="12" s="1"/>
  <c r="R93" i="12" s="1"/>
  <c r="K26" i="12"/>
  <c r="L26" i="12" s="1"/>
  <c r="R26" i="12" s="1"/>
  <c r="K18" i="12"/>
  <c r="L18" i="12" s="1"/>
  <c r="R18" i="12" s="1"/>
  <c r="Z56" i="12" l="1"/>
  <c r="AA56" i="12"/>
  <c r="Z47" i="12"/>
  <c r="AA47" i="12"/>
  <c r="Z14" i="12"/>
  <c r="AA14" i="12"/>
  <c r="Z94" i="12"/>
  <c r="AA94" i="12"/>
  <c r="Z33" i="12"/>
  <c r="AA33" i="12"/>
  <c r="Z20" i="12"/>
  <c r="AA20" i="12"/>
  <c r="Z74" i="12"/>
  <c r="AA74" i="12"/>
  <c r="Z107" i="12"/>
  <c r="AA107" i="12"/>
  <c r="Z27" i="12"/>
  <c r="AA27" i="12"/>
  <c r="Z108" i="12"/>
  <c r="AA108" i="12"/>
  <c r="Z83" i="12"/>
  <c r="AA83" i="12"/>
  <c r="Z68" i="12"/>
  <c r="AA68" i="12"/>
  <c r="Z73" i="12"/>
  <c r="AA73" i="12"/>
  <c r="Z105" i="12"/>
  <c r="AA105" i="12"/>
  <c r="Z58" i="12"/>
  <c r="AA58" i="12"/>
  <c r="Z54" i="12"/>
  <c r="AA54" i="12"/>
  <c r="Z85" i="12"/>
  <c r="AA85" i="12"/>
  <c r="Z61" i="12"/>
  <c r="AA61" i="12"/>
  <c r="Z79" i="12"/>
  <c r="AA79" i="12"/>
  <c r="Z76" i="12"/>
  <c r="AA76" i="12"/>
  <c r="Z87" i="12"/>
  <c r="AA87" i="12"/>
  <c r="Z9" i="12"/>
  <c r="AA9" i="12"/>
  <c r="Z38" i="12"/>
  <c r="AA38" i="12"/>
  <c r="Z102" i="12"/>
  <c r="AA102" i="12"/>
  <c r="Z42" i="12"/>
  <c r="AA42" i="12"/>
  <c r="Z51" i="12"/>
  <c r="AA51" i="12"/>
  <c r="Z159" i="12"/>
  <c r="AA159" i="12"/>
  <c r="Z115" i="12"/>
  <c r="AA115" i="12"/>
  <c r="Z138" i="12"/>
  <c r="AA138" i="12"/>
  <c r="Z190" i="12"/>
  <c r="AA190" i="12"/>
  <c r="Z285" i="12"/>
  <c r="AA285" i="12"/>
  <c r="Z154" i="12"/>
  <c r="AA154" i="12"/>
  <c r="Z216" i="12"/>
  <c r="AA216" i="12"/>
  <c r="Z223" i="12"/>
  <c r="AA223" i="12"/>
  <c r="Z143" i="12"/>
  <c r="AA143" i="12"/>
  <c r="Z268" i="12"/>
  <c r="AA268" i="12"/>
  <c r="Z175" i="12"/>
  <c r="AA175" i="12"/>
  <c r="Z240" i="12"/>
  <c r="AA240" i="12"/>
  <c r="Z179" i="12"/>
  <c r="AA179" i="12"/>
  <c r="Z283" i="12"/>
  <c r="AA283" i="12"/>
  <c r="Z273" i="12"/>
  <c r="AA273" i="12"/>
  <c r="Z255" i="12"/>
  <c r="AA255" i="12"/>
  <c r="Z235" i="12"/>
  <c r="AA235" i="12"/>
  <c r="Z127" i="12"/>
  <c r="AA127" i="12"/>
  <c r="Z147" i="12"/>
  <c r="AA147" i="12"/>
  <c r="Z229" i="12"/>
  <c r="AA229" i="12"/>
  <c r="Z207" i="12"/>
  <c r="AA207" i="12"/>
  <c r="Z142" i="12"/>
  <c r="AA142" i="12"/>
  <c r="Z204" i="12"/>
  <c r="AA204" i="12"/>
  <c r="Z111" i="12"/>
  <c r="AA111" i="12"/>
  <c r="Z137" i="12"/>
  <c r="AA137" i="12"/>
  <c r="Z126" i="12"/>
  <c r="AA126" i="12"/>
  <c r="Z303" i="12"/>
  <c r="AA303" i="12"/>
  <c r="Z116" i="12"/>
  <c r="AA116" i="12"/>
  <c r="Z124" i="12"/>
  <c r="AA124" i="12"/>
  <c r="Z296" i="12"/>
  <c r="AA296" i="12"/>
  <c r="Z249" i="12"/>
  <c r="AA249" i="12"/>
  <c r="Z141" i="12"/>
  <c r="AA141" i="12"/>
  <c r="Z260" i="12"/>
  <c r="AA260" i="12"/>
  <c r="Z181" i="12"/>
  <c r="AA181" i="12"/>
  <c r="Z129" i="12"/>
  <c r="AA129" i="12"/>
  <c r="Z110" i="12"/>
  <c r="AA110" i="12"/>
  <c r="Z162" i="12"/>
  <c r="AA162" i="12"/>
  <c r="Z269" i="12"/>
  <c r="AA269" i="12"/>
  <c r="Z210" i="12"/>
  <c r="AA210" i="12"/>
  <c r="Z261" i="12"/>
  <c r="AA261" i="12"/>
  <c r="Z228" i="12"/>
  <c r="AA228" i="12"/>
  <c r="Z211" i="12"/>
  <c r="AA211" i="12"/>
  <c r="Z275" i="12"/>
  <c r="AA275" i="12"/>
  <c r="Z149" i="12"/>
  <c r="AA149" i="12"/>
  <c r="Z134" i="12"/>
  <c r="AA134" i="12"/>
  <c r="Z180" i="12"/>
  <c r="AA180" i="12"/>
  <c r="Z186" i="12"/>
  <c r="AA186" i="12"/>
  <c r="Z244" i="12"/>
  <c r="AA244" i="12"/>
  <c r="Z18" i="12"/>
  <c r="AA18" i="12"/>
  <c r="Z34" i="12"/>
  <c r="AA34" i="12"/>
  <c r="Z78" i="12"/>
  <c r="AA78" i="12"/>
  <c r="Z31" i="12"/>
  <c r="AA31" i="12"/>
  <c r="Z75" i="12"/>
  <c r="AA75" i="12"/>
  <c r="Z106" i="12"/>
  <c r="AA106" i="12"/>
  <c r="Z48" i="12"/>
  <c r="AA48" i="12"/>
  <c r="Z4" i="12"/>
  <c r="AA4" i="12"/>
  <c r="Z50" i="12"/>
  <c r="AA50" i="12"/>
  <c r="Z66" i="12"/>
  <c r="AA66" i="12"/>
  <c r="Z88" i="12"/>
  <c r="AA88" i="12"/>
  <c r="Z53" i="12"/>
  <c r="AA53" i="12"/>
  <c r="Z28" i="12"/>
  <c r="AA28" i="12"/>
  <c r="Z12" i="12"/>
  <c r="AA12" i="12"/>
  <c r="Z82" i="12"/>
  <c r="AA82" i="12"/>
  <c r="Z17" i="12"/>
  <c r="AA17" i="12"/>
  <c r="Z99" i="12"/>
  <c r="AA99" i="12"/>
  <c r="Z109" i="12"/>
  <c r="AA109" i="12"/>
  <c r="Z101" i="12"/>
  <c r="AA101" i="12"/>
  <c r="Z15" i="12"/>
  <c r="AA15" i="12"/>
  <c r="Z89" i="12"/>
  <c r="AA89" i="12"/>
  <c r="Z60" i="12"/>
  <c r="AA60" i="12"/>
  <c r="Z97" i="12"/>
  <c r="AA97" i="12"/>
  <c r="Z10" i="12"/>
  <c r="AA10" i="12"/>
  <c r="Z91" i="12"/>
  <c r="AA91" i="12"/>
  <c r="Z81" i="12"/>
  <c r="AA81" i="12"/>
  <c r="Z245" i="12"/>
  <c r="AA245" i="12"/>
  <c r="Z274" i="12"/>
  <c r="AA274" i="12"/>
  <c r="Z163" i="12"/>
  <c r="AA163" i="12"/>
  <c r="Z231" i="12"/>
  <c r="AA231" i="12"/>
  <c r="Z198" i="12"/>
  <c r="AA198" i="12"/>
  <c r="Z225" i="12"/>
  <c r="AA225" i="12"/>
  <c r="Z182" i="12"/>
  <c r="AA182" i="12"/>
  <c r="Z218" i="12"/>
  <c r="AA218" i="12"/>
  <c r="Z183" i="12"/>
  <c r="AA183" i="12"/>
  <c r="Z161" i="12"/>
  <c r="AA161" i="12"/>
  <c r="Z205" i="12"/>
  <c r="AA205" i="12"/>
  <c r="Z165" i="12"/>
  <c r="AA165" i="12"/>
  <c r="Z219" i="12"/>
  <c r="AA219" i="12"/>
  <c r="Z176" i="12"/>
  <c r="AA176" i="12"/>
  <c r="Z152" i="12"/>
  <c r="AA152" i="12"/>
  <c r="Z248" i="12"/>
  <c r="AA248" i="12"/>
  <c r="Z209" i="12"/>
  <c r="AA209" i="12"/>
  <c r="Z278" i="12"/>
  <c r="AA278" i="12"/>
  <c r="Z200" i="12"/>
  <c r="AA200" i="12"/>
  <c r="Z166" i="12"/>
  <c r="AA166" i="12"/>
  <c r="Z173" i="12"/>
  <c r="AA173" i="12"/>
  <c r="Z133" i="12"/>
  <c r="AA133" i="12"/>
  <c r="Z242" i="12"/>
  <c r="AA242" i="12"/>
  <c r="Z250" i="12"/>
  <c r="AA250" i="12"/>
  <c r="Z295" i="12"/>
  <c r="AA295" i="12"/>
  <c r="Z135" i="12"/>
  <c r="AA135" i="12"/>
  <c r="Z267" i="12"/>
  <c r="AA267" i="12"/>
  <c r="Z151" i="12"/>
  <c r="AA151" i="12"/>
  <c r="Z247" i="12"/>
  <c r="AA247" i="12"/>
  <c r="Z241" i="12"/>
  <c r="AA241" i="12"/>
  <c r="Z140" i="12"/>
  <c r="AA140" i="12"/>
  <c r="Z217" i="12"/>
  <c r="AA217" i="12"/>
  <c r="Z272" i="12"/>
  <c r="AA272" i="12"/>
  <c r="Z144" i="12"/>
  <c r="AA144" i="12"/>
  <c r="Z288" i="12"/>
  <c r="AA288" i="12"/>
  <c r="Z227" i="12"/>
  <c r="AA227" i="12"/>
  <c r="Z146" i="12"/>
  <c r="AA146" i="12"/>
  <c r="Z168" i="12"/>
  <c r="AA168" i="12"/>
  <c r="Z220" i="12"/>
  <c r="AA220" i="12"/>
  <c r="Z264" i="12"/>
  <c r="AA264" i="12"/>
  <c r="Z164" i="12"/>
  <c r="AA164" i="12"/>
  <c r="Z153" i="12"/>
  <c r="AA153" i="12"/>
  <c r="Z160" i="12"/>
  <c r="AA160" i="12"/>
  <c r="Z123" i="12"/>
  <c r="AA123" i="12"/>
  <c r="Z301" i="12"/>
  <c r="AA301" i="12"/>
  <c r="Z297" i="12"/>
  <c r="AA297" i="12"/>
  <c r="Z169" i="12"/>
  <c r="AA169" i="12"/>
  <c r="Z189" i="12"/>
  <c r="AA189" i="12"/>
  <c r="Z171" i="12"/>
  <c r="AA171" i="12"/>
  <c r="Z93" i="12"/>
  <c r="AA93" i="12"/>
  <c r="Z26" i="12"/>
  <c r="AA26" i="12"/>
  <c r="Z95" i="12"/>
  <c r="AA95" i="12"/>
  <c r="Z92" i="12"/>
  <c r="AA92" i="12"/>
  <c r="Z52" i="12"/>
  <c r="AA52" i="12"/>
  <c r="Z62" i="12"/>
  <c r="AA62" i="12"/>
  <c r="Z55" i="12"/>
  <c r="AA55" i="12"/>
  <c r="Z39" i="12"/>
  <c r="AA39" i="12"/>
  <c r="Z49" i="12"/>
  <c r="AA49" i="12"/>
  <c r="Z7" i="12"/>
  <c r="AA7" i="12"/>
  <c r="Z32" i="12"/>
  <c r="AA32" i="12"/>
  <c r="Z80" i="12"/>
  <c r="AA80" i="12"/>
  <c r="Z90" i="12"/>
  <c r="AA90" i="12"/>
  <c r="Z40" i="12"/>
  <c r="AA40" i="12"/>
  <c r="Z103" i="12"/>
  <c r="AA103" i="12"/>
  <c r="Z30" i="12"/>
  <c r="AA30" i="12"/>
  <c r="Z29" i="12"/>
  <c r="AA29" i="12"/>
  <c r="Z45" i="12"/>
  <c r="AA45" i="12"/>
  <c r="Z69" i="12"/>
  <c r="AA69" i="12"/>
  <c r="Z19" i="12"/>
  <c r="AA19" i="12"/>
  <c r="Z98" i="12"/>
  <c r="AA98" i="12"/>
  <c r="Z21" i="12"/>
  <c r="AA21" i="12"/>
  <c r="Z11" i="12"/>
  <c r="AA11" i="12"/>
  <c r="Z63" i="12"/>
  <c r="AA63" i="12"/>
  <c r="Z77" i="12"/>
  <c r="AA77" i="12"/>
  <c r="Z8" i="12"/>
  <c r="AA8" i="12"/>
  <c r="Z100" i="12"/>
  <c r="AA100" i="12"/>
  <c r="Z277" i="12"/>
  <c r="AA277" i="12"/>
  <c r="Z257" i="12"/>
  <c r="AA257" i="12"/>
  <c r="Z208" i="12"/>
  <c r="AA208" i="12"/>
  <c r="Z238" i="12"/>
  <c r="AA238" i="12"/>
  <c r="Z234" i="12"/>
  <c r="AA234" i="12"/>
  <c r="Z289" i="12"/>
  <c r="AA289" i="12"/>
  <c r="Z270" i="12"/>
  <c r="AA270" i="12"/>
  <c r="Z286" i="12"/>
  <c r="AA286" i="12"/>
  <c r="Z199" i="12"/>
  <c r="AA199" i="12"/>
  <c r="Z158" i="12"/>
  <c r="AA158" i="12"/>
  <c r="Z292" i="12"/>
  <c r="AA292" i="12"/>
  <c r="Z196" i="12"/>
  <c r="AA196" i="12"/>
  <c r="Z243" i="12"/>
  <c r="AA243" i="12"/>
  <c r="Z172" i="12"/>
  <c r="AA172" i="12"/>
  <c r="Z281" i="12"/>
  <c r="AA281" i="12"/>
  <c r="Z293" i="12"/>
  <c r="AA293" i="12"/>
  <c r="Z254" i="12"/>
  <c r="AA254" i="12"/>
  <c r="Z230" i="12"/>
  <c r="AA230" i="12"/>
  <c r="Z222" i="12"/>
  <c r="AA222" i="12"/>
  <c r="Z191" i="12"/>
  <c r="AA191" i="12"/>
  <c r="Z226" i="12"/>
  <c r="AA226" i="12"/>
  <c r="Z117" i="12"/>
  <c r="AA117" i="12"/>
  <c r="Z203" i="12"/>
  <c r="AA203" i="12"/>
  <c r="Z112" i="12"/>
  <c r="AA112" i="12"/>
  <c r="Z287" i="12"/>
  <c r="AA287" i="12"/>
  <c r="Z298" i="12"/>
  <c r="AA298" i="12"/>
  <c r="Z136" i="12"/>
  <c r="AA136" i="12"/>
  <c r="Z265" i="12"/>
  <c r="AA265" i="12"/>
  <c r="Z120" i="12"/>
  <c r="AA120" i="12"/>
  <c r="Z148" i="12"/>
  <c r="AA148" i="12"/>
  <c r="Z246" i="12"/>
  <c r="AA246" i="12"/>
  <c r="Z232" i="12"/>
  <c r="AA232" i="12"/>
  <c r="Z113" i="12"/>
  <c r="AA113" i="12"/>
  <c r="Z304" i="12"/>
  <c r="AA304" i="12"/>
  <c r="Z194" i="12"/>
  <c r="AA194" i="12"/>
  <c r="Z256" i="12"/>
  <c r="AA256" i="12"/>
  <c r="Z157" i="12"/>
  <c r="AA157" i="12"/>
  <c r="Z280" i="12"/>
  <c r="AA280" i="12"/>
  <c r="Z266" i="12"/>
  <c r="AA266" i="12"/>
  <c r="Z131" i="12"/>
  <c r="AA131" i="12"/>
  <c r="Z156" i="12"/>
  <c r="AA156" i="12"/>
  <c r="Z291" i="12"/>
  <c r="AA291" i="12"/>
  <c r="Z299" i="12"/>
  <c r="AA299" i="12"/>
  <c r="Z193" i="12"/>
  <c r="AA193" i="12"/>
  <c r="Z125" i="12"/>
  <c r="AA125" i="12"/>
  <c r="Z167" i="12"/>
  <c r="AA167" i="12"/>
  <c r="Z195" i="12"/>
  <c r="AA195" i="12"/>
  <c r="Z282" i="12"/>
  <c r="AA282" i="12"/>
  <c r="Z122" i="12"/>
  <c r="AA122" i="12"/>
  <c r="Z43" i="12"/>
  <c r="AA43" i="12"/>
  <c r="Z104" i="12"/>
  <c r="AA104" i="12"/>
  <c r="Z25" i="12"/>
  <c r="AA25" i="12"/>
  <c r="Z35" i="12"/>
  <c r="AA35" i="12"/>
  <c r="Z64" i="12"/>
  <c r="AA64" i="12"/>
  <c r="Z16" i="12"/>
  <c r="AA16" i="12"/>
  <c r="Z67" i="12"/>
  <c r="AA67" i="12"/>
  <c r="Z46" i="12"/>
  <c r="AA46" i="12"/>
  <c r="Z13" i="12"/>
  <c r="AA13" i="12"/>
  <c r="Z65" i="12"/>
  <c r="AA65" i="12"/>
  <c r="Z57" i="12"/>
  <c r="AA57" i="12"/>
  <c r="Z70" i="12"/>
  <c r="AA70" i="12"/>
  <c r="Z96" i="12"/>
  <c r="AA96" i="12"/>
  <c r="Z84" i="12"/>
  <c r="AA84" i="12"/>
  <c r="Z36" i="12"/>
  <c r="AA36" i="12"/>
  <c r="Z41" i="12"/>
  <c r="AA41" i="12"/>
  <c r="Z24" i="12"/>
  <c r="AA24" i="12"/>
  <c r="Z59" i="12"/>
  <c r="AA59" i="12"/>
  <c r="Z23" i="12"/>
  <c r="AA23" i="12"/>
  <c r="Z86" i="12"/>
  <c r="AA86" i="12"/>
  <c r="Z37" i="12"/>
  <c r="AA37" i="12"/>
  <c r="Z22" i="12"/>
  <c r="AA22" i="12"/>
  <c r="Z71" i="12"/>
  <c r="AA71" i="12"/>
  <c r="Z72" i="12"/>
  <c r="AA72" i="12"/>
  <c r="Z44" i="12"/>
  <c r="AA44" i="12"/>
  <c r="Z294" i="12"/>
  <c r="AA294" i="12"/>
  <c r="Z139" i="12"/>
  <c r="AA139" i="12"/>
  <c r="Z224" i="12"/>
  <c r="AA224" i="12"/>
  <c r="Z188" i="12"/>
  <c r="AA188" i="12"/>
  <c r="Z192" i="12"/>
  <c r="AA192" i="12"/>
  <c r="Z150" i="12"/>
  <c r="AA150" i="12"/>
  <c r="Z184" i="12"/>
  <c r="AA184" i="12"/>
  <c r="Z187" i="12"/>
  <c r="AA187" i="12"/>
  <c r="Z185" i="12"/>
  <c r="AA185" i="12"/>
  <c r="Z236" i="12"/>
  <c r="AA236" i="12"/>
  <c r="Z155" i="12"/>
  <c r="AA155" i="12"/>
  <c r="Z214" i="12"/>
  <c r="AA214" i="12"/>
  <c r="Z170" i="12"/>
  <c r="AA170" i="12"/>
  <c r="Z145" i="12"/>
  <c r="AA145" i="12"/>
  <c r="Z212" i="12"/>
  <c r="AA212" i="12"/>
  <c r="Z251" i="12"/>
  <c r="AA251" i="12"/>
  <c r="Z174" i="12"/>
  <c r="AA174" i="12"/>
  <c r="Z259" i="12"/>
  <c r="AA259" i="12"/>
  <c r="Z302" i="12"/>
  <c r="AA302" i="12"/>
  <c r="Z237" i="12"/>
  <c r="AA237" i="12"/>
  <c r="Z119" i="12"/>
  <c r="AA119" i="12"/>
  <c r="Z262" i="12"/>
  <c r="AA262" i="12"/>
  <c r="Z271" i="12"/>
  <c r="AA271" i="12"/>
  <c r="Z284" i="12"/>
  <c r="AA284" i="12"/>
  <c r="Z233" i="12"/>
  <c r="AA233" i="12"/>
  <c r="Z279" i="12"/>
  <c r="AA279" i="12"/>
  <c r="Z128" i="12"/>
  <c r="AA128" i="12"/>
  <c r="Z118" i="12"/>
  <c r="AA118" i="12"/>
  <c r="Z206" i="12"/>
  <c r="AA206" i="12"/>
  <c r="Z114" i="12"/>
  <c r="AA114" i="12"/>
  <c r="Z213" i="12"/>
  <c r="AA213" i="12"/>
  <c r="Z258" i="12"/>
  <c r="AA258" i="12"/>
  <c r="Z132" i="12"/>
  <c r="AA132" i="12"/>
  <c r="Z197" i="12"/>
  <c r="AA197" i="12"/>
  <c r="Z253" i="12"/>
  <c r="AA253" i="12"/>
  <c r="Z221" i="12"/>
  <c r="AA221" i="12"/>
  <c r="Z201" i="12"/>
  <c r="AA201" i="12"/>
  <c r="Z177" i="12"/>
  <c r="AA177" i="12"/>
  <c r="Z290" i="12"/>
  <c r="AA290" i="12"/>
  <c r="Z252" i="12"/>
  <c r="AA252" i="12"/>
  <c r="Z263" i="12"/>
  <c r="AA263" i="12"/>
  <c r="Z239" i="12"/>
  <c r="AA239" i="12"/>
  <c r="Z178" i="12"/>
  <c r="AA178" i="12"/>
  <c r="Z215" i="12"/>
  <c r="AA215" i="12"/>
  <c r="Z300" i="12"/>
  <c r="AA300" i="12"/>
  <c r="Z276" i="12"/>
  <c r="AA276" i="12"/>
  <c r="Z202" i="12"/>
  <c r="AA202" i="12"/>
  <c r="Z130" i="12"/>
  <c r="AA130" i="12"/>
  <c r="Z121" i="12"/>
  <c r="AA121" i="12"/>
  <c r="X14" i="12"/>
  <c r="V14" i="12"/>
  <c r="V94" i="12"/>
  <c r="X94" i="12"/>
  <c r="V33" i="12"/>
  <c r="X33" i="12"/>
  <c r="V20" i="12"/>
  <c r="X20" i="12"/>
  <c r="V74" i="12"/>
  <c r="X74" i="12"/>
  <c r="X107" i="12"/>
  <c r="V107" i="12"/>
  <c r="V27" i="12"/>
  <c r="X27" i="12"/>
  <c r="V108" i="12"/>
  <c r="X108" i="12"/>
  <c r="V83" i="12"/>
  <c r="X83" i="12"/>
  <c r="V68" i="12"/>
  <c r="X68" i="12"/>
  <c r="V73" i="12"/>
  <c r="X73" i="12"/>
  <c r="V105" i="12"/>
  <c r="X105" i="12"/>
  <c r="X58" i="12"/>
  <c r="V58" i="12"/>
  <c r="V54" i="12"/>
  <c r="X54" i="12"/>
  <c r="X85" i="12"/>
  <c r="V85" i="12"/>
  <c r="V61" i="12"/>
  <c r="X61" i="12"/>
  <c r="V79" i="12"/>
  <c r="X79" i="12"/>
  <c r="X76" i="12"/>
  <c r="V76" i="12"/>
  <c r="V87" i="12"/>
  <c r="X87" i="12"/>
  <c r="V9" i="12"/>
  <c r="X9" i="12"/>
  <c r="V38" i="12"/>
  <c r="X38" i="12"/>
  <c r="X102" i="12"/>
  <c r="V102" i="12"/>
  <c r="V42" i="12"/>
  <c r="X42" i="12"/>
  <c r="X51" i="12"/>
  <c r="V51" i="12"/>
  <c r="X277" i="12"/>
  <c r="V277" i="12"/>
  <c r="X294" i="12"/>
  <c r="V294" i="12"/>
  <c r="V139" i="12"/>
  <c r="X139" i="12"/>
  <c r="V188" i="12"/>
  <c r="X188" i="12"/>
  <c r="V190" i="12"/>
  <c r="X190" i="12"/>
  <c r="X198" i="12"/>
  <c r="V198" i="12"/>
  <c r="V192" i="12"/>
  <c r="X192" i="12"/>
  <c r="V225" i="12"/>
  <c r="X225" i="12"/>
  <c r="V154" i="12"/>
  <c r="X154" i="12"/>
  <c r="X218" i="12"/>
  <c r="V218" i="12"/>
  <c r="X236" i="12"/>
  <c r="V236" i="12"/>
  <c r="V268" i="12"/>
  <c r="X268" i="12"/>
  <c r="V155" i="12"/>
  <c r="X155" i="12"/>
  <c r="X165" i="12"/>
  <c r="V165" i="12"/>
  <c r="X196" i="12"/>
  <c r="V196" i="12"/>
  <c r="X214" i="12"/>
  <c r="V214" i="12"/>
  <c r="X240" i="12"/>
  <c r="V240" i="12"/>
  <c r="V259" i="12"/>
  <c r="X259" i="12"/>
  <c r="V302" i="12"/>
  <c r="X302" i="12"/>
  <c r="V229" i="12"/>
  <c r="X229" i="12"/>
  <c r="V226" i="12"/>
  <c r="X226" i="12"/>
  <c r="V207" i="12"/>
  <c r="X207" i="12"/>
  <c r="X203" i="12"/>
  <c r="V203" i="12"/>
  <c r="X271" i="12"/>
  <c r="V271" i="12"/>
  <c r="V204" i="12"/>
  <c r="X204" i="12"/>
  <c r="X250" i="12"/>
  <c r="V250" i="12"/>
  <c r="V112" i="12"/>
  <c r="X112" i="12"/>
  <c r="X111" i="12"/>
  <c r="V111" i="12"/>
  <c r="V128" i="12"/>
  <c r="X128" i="12"/>
  <c r="X151" i="12"/>
  <c r="V151" i="12"/>
  <c r="V116" i="12"/>
  <c r="X116" i="12"/>
  <c r="V247" i="12"/>
  <c r="X247" i="12"/>
  <c r="V206" i="12"/>
  <c r="X206" i="12"/>
  <c r="V241" i="12"/>
  <c r="X241" i="12"/>
  <c r="X258" i="12"/>
  <c r="V258" i="12"/>
  <c r="X132" i="12"/>
  <c r="V132" i="12"/>
  <c r="X194" i="12"/>
  <c r="V194" i="12"/>
  <c r="V253" i="12"/>
  <c r="X253" i="12"/>
  <c r="V227" i="12"/>
  <c r="X227" i="12"/>
  <c r="X256" i="12"/>
  <c r="V256" i="12"/>
  <c r="X221" i="12"/>
  <c r="V221" i="12"/>
  <c r="V290" i="12"/>
  <c r="X290" i="12"/>
  <c r="X261" i="12"/>
  <c r="V261" i="12"/>
  <c r="V123" i="12"/>
  <c r="X123" i="12"/>
  <c r="X193" i="12"/>
  <c r="V193" i="12"/>
  <c r="X215" i="12"/>
  <c r="V215" i="12"/>
  <c r="X149" i="12"/>
  <c r="V149" i="12"/>
  <c r="V300" i="12"/>
  <c r="X300" i="12"/>
  <c r="V297" i="12"/>
  <c r="X297" i="12"/>
  <c r="X276" i="12"/>
  <c r="V276" i="12"/>
  <c r="V81" i="12"/>
  <c r="X81" i="12"/>
  <c r="V245" i="12"/>
  <c r="X245" i="12"/>
  <c r="V159" i="12"/>
  <c r="X159" i="12"/>
  <c r="V115" i="12"/>
  <c r="X115" i="12"/>
  <c r="V138" i="12"/>
  <c r="X138" i="12"/>
  <c r="X234" i="12"/>
  <c r="V234" i="12"/>
  <c r="X285" i="12"/>
  <c r="V285" i="12"/>
  <c r="V289" i="12"/>
  <c r="X289" i="12"/>
  <c r="V182" i="12"/>
  <c r="X182" i="12"/>
  <c r="X286" i="12"/>
  <c r="V286" i="12"/>
  <c r="V187" i="12"/>
  <c r="X187" i="12"/>
  <c r="X223" i="12"/>
  <c r="V223" i="12"/>
  <c r="X143" i="12"/>
  <c r="V143" i="12"/>
  <c r="X161" i="12"/>
  <c r="V161" i="12"/>
  <c r="X175" i="12"/>
  <c r="V175" i="12"/>
  <c r="V219" i="12"/>
  <c r="X219" i="12"/>
  <c r="V243" i="12"/>
  <c r="X243" i="12"/>
  <c r="V170" i="12"/>
  <c r="X170" i="12"/>
  <c r="X145" i="12"/>
  <c r="V145" i="12"/>
  <c r="X152" i="12"/>
  <c r="V152" i="12"/>
  <c r="V248" i="12"/>
  <c r="X248" i="12"/>
  <c r="X293" i="12"/>
  <c r="V293" i="12"/>
  <c r="V251" i="12"/>
  <c r="X251" i="12"/>
  <c r="X254" i="12"/>
  <c r="V254" i="12"/>
  <c r="V174" i="12"/>
  <c r="X174" i="12"/>
  <c r="X235" i="12"/>
  <c r="V235" i="12"/>
  <c r="V278" i="12"/>
  <c r="X278" i="12"/>
  <c r="V230" i="12"/>
  <c r="X230" i="12"/>
  <c r="V173" i="12"/>
  <c r="X173" i="12"/>
  <c r="V284" i="12"/>
  <c r="X284" i="12"/>
  <c r="X295" i="12"/>
  <c r="V295" i="12"/>
  <c r="X126" i="12"/>
  <c r="V126" i="12"/>
  <c r="V136" i="12"/>
  <c r="X136" i="12"/>
  <c r="V303" i="12"/>
  <c r="X303" i="12"/>
  <c r="V265" i="12"/>
  <c r="X265" i="12"/>
  <c r="X118" i="12"/>
  <c r="V118" i="12"/>
  <c r="V141" i="12"/>
  <c r="X141" i="12"/>
  <c r="X144" i="12"/>
  <c r="V144" i="12"/>
  <c r="X181" i="12"/>
  <c r="V181" i="12"/>
  <c r="X168" i="12"/>
  <c r="V168" i="12"/>
  <c r="X177" i="12"/>
  <c r="V177" i="12"/>
  <c r="V160" i="12"/>
  <c r="X160" i="12"/>
  <c r="X178" i="12"/>
  <c r="V178" i="12"/>
  <c r="V301" i="12"/>
  <c r="X301" i="12"/>
  <c r="X130" i="12"/>
  <c r="V130" i="12"/>
  <c r="V171" i="12"/>
  <c r="X171" i="12"/>
  <c r="V47" i="12"/>
  <c r="X47" i="12"/>
  <c r="X34" i="12"/>
  <c r="V34" i="12"/>
  <c r="X31" i="12"/>
  <c r="V31" i="12"/>
  <c r="V106" i="12"/>
  <c r="X106" i="12"/>
  <c r="X4" i="12"/>
  <c r="V4" i="12"/>
  <c r="V66" i="12"/>
  <c r="X66" i="12"/>
  <c r="X12" i="12"/>
  <c r="V12" i="12"/>
  <c r="V17" i="12"/>
  <c r="X17" i="12"/>
  <c r="V109" i="12"/>
  <c r="X109" i="12"/>
  <c r="V15" i="12"/>
  <c r="X15" i="12"/>
  <c r="V60" i="12"/>
  <c r="X60" i="12"/>
  <c r="V91" i="12"/>
  <c r="X91" i="12"/>
  <c r="V95" i="12"/>
  <c r="X95" i="12"/>
  <c r="V52" i="12"/>
  <c r="X52" i="12"/>
  <c r="X55" i="12"/>
  <c r="V55" i="12"/>
  <c r="V49" i="12"/>
  <c r="X49" i="12"/>
  <c r="X7" i="12"/>
  <c r="V7" i="12"/>
  <c r="V32" i="12"/>
  <c r="X32" i="12"/>
  <c r="V80" i="12"/>
  <c r="X80" i="12"/>
  <c r="V90" i="12"/>
  <c r="X90" i="12"/>
  <c r="V40" i="12"/>
  <c r="X40" i="12"/>
  <c r="X103" i="12"/>
  <c r="V103" i="12"/>
  <c r="V30" i="12"/>
  <c r="X30" i="12"/>
  <c r="X29" i="12"/>
  <c r="V29" i="12"/>
  <c r="X45" i="12"/>
  <c r="V45" i="12"/>
  <c r="V69" i="12"/>
  <c r="X69" i="12"/>
  <c r="V19" i="12"/>
  <c r="X19" i="12"/>
  <c r="V98" i="12"/>
  <c r="X98" i="12"/>
  <c r="V21" i="12"/>
  <c r="X21" i="12"/>
  <c r="V11" i="12"/>
  <c r="X11" i="12"/>
  <c r="V63" i="12"/>
  <c r="X63" i="12"/>
  <c r="X77" i="12"/>
  <c r="V77" i="12"/>
  <c r="V8" i="12"/>
  <c r="X8" i="12"/>
  <c r="X100" i="12"/>
  <c r="V100" i="12"/>
  <c r="V274" i="12"/>
  <c r="X274" i="12"/>
  <c r="X163" i="12"/>
  <c r="V163" i="12"/>
  <c r="V208" i="12"/>
  <c r="X208" i="12"/>
  <c r="V231" i="12"/>
  <c r="X231" i="12"/>
  <c r="X270" i="12"/>
  <c r="V270" i="12"/>
  <c r="X199" i="12"/>
  <c r="V199" i="12"/>
  <c r="V185" i="12"/>
  <c r="X185" i="12"/>
  <c r="V172" i="12"/>
  <c r="X172" i="12"/>
  <c r="X283" i="12"/>
  <c r="V283" i="12"/>
  <c r="X281" i="12"/>
  <c r="V281" i="12"/>
  <c r="X212" i="12"/>
  <c r="V212" i="12"/>
  <c r="X273" i="12"/>
  <c r="V273" i="12"/>
  <c r="X255" i="12"/>
  <c r="V255" i="12"/>
  <c r="V209" i="12"/>
  <c r="X209" i="12"/>
  <c r="X200" i="12"/>
  <c r="V200" i="12"/>
  <c r="X222" i="12"/>
  <c r="V222" i="12"/>
  <c r="X147" i="12"/>
  <c r="V147" i="12"/>
  <c r="X191" i="12"/>
  <c r="V191" i="12"/>
  <c r="X237" i="12"/>
  <c r="V237" i="12"/>
  <c r="V117" i="12"/>
  <c r="X117" i="12"/>
  <c r="X142" i="12"/>
  <c r="V142" i="12"/>
  <c r="V137" i="12"/>
  <c r="X137" i="12"/>
  <c r="V135" i="12"/>
  <c r="X135" i="12"/>
  <c r="V279" i="12"/>
  <c r="X279" i="12"/>
  <c r="V267" i="12"/>
  <c r="X267" i="12"/>
  <c r="V114" i="12"/>
  <c r="X114" i="12"/>
  <c r="V140" i="12"/>
  <c r="X140" i="12"/>
  <c r="V213" i="12"/>
  <c r="X213" i="12"/>
  <c r="X249" i="12"/>
  <c r="V249" i="12"/>
  <c r="X217" i="12"/>
  <c r="V217" i="12"/>
  <c r="X272" i="12"/>
  <c r="V272" i="12"/>
  <c r="V260" i="12"/>
  <c r="X260" i="12"/>
  <c r="V304" i="12"/>
  <c r="X304" i="12"/>
  <c r="V110" i="12"/>
  <c r="X110" i="12"/>
  <c r="V157" i="12"/>
  <c r="X157" i="12"/>
  <c r="X162" i="12"/>
  <c r="V162" i="12"/>
  <c r="V280" i="12"/>
  <c r="X280" i="12"/>
  <c r="X269" i="12"/>
  <c r="V269" i="12"/>
  <c r="X131" i="12"/>
  <c r="V131" i="12"/>
  <c r="V153" i="12"/>
  <c r="X153" i="12"/>
  <c r="X239" i="12"/>
  <c r="V239" i="12"/>
  <c r="V211" i="12"/>
  <c r="X211" i="12"/>
  <c r="V299" i="12"/>
  <c r="X299" i="12"/>
  <c r="V275" i="12"/>
  <c r="X275" i="12"/>
  <c r="X195" i="12"/>
  <c r="V195" i="12"/>
  <c r="V186" i="12"/>
  <c r="X186" i="12"/>
  <c r="V189" i="12"/>
  <c r="X189" i="12"/>
  <c r="V282" i="12"/>
  <c r="X282" i="12"/>
  <c r="V244" i="12"/>
  <c r="X244" i="12"/>
  <c r="X122" i="12"/>
  <c r="V122" i="12"/>
  <c r="X56" i="12"/>
  <c r="V56" i="12"/>
  <c r="V18" i="12"/>
  <c r="X18" i="12"/>
  <c r="V78" i="12"/>
  <c r="X78" i="12"/>
  <c r="X75" i="12"/>
  <c r="V75" i="12"/>
  <c r="V48" i="12"/>
  <c r="X48" i="12"/>
  <c r="V50" i="12"/>
  <c r="X50" i="12"/>
  <c r="V88" i="12"/>
  <c r="X88" i="12"/>
  <c r="V53" i="12"/>
  <c r="X53" i="12"/>
  <c r="X28" i="12"/>
  <c r="V28" i="12"/>
  <c r="V82" i="12"/>
  <c r="X82" i="12"/>
  <c r="V99" i="12"/>
  <c r="X99" i="12"/>
  <c r="X101" i="12"/>
  <c r="V101" i="12"/>
  <c r="V89" i="12"/>
  <c r="X89" i="12"/>
  <c r="X97" i="12"/>
  <c r="V97" i="12"/>
  <c r="V10" i="12"/>
  <c r="X10" i="12"/>
  <c r="X26" i="12"/>
  <c r="V26" i="12"/>
  <c r="V92" i="12"/>
  <c r="X92" i="12"/>
  <c r="X62" i="12"/>
  <c r="V62" i="12"/>
  <c r="V39" i="12"/>
  <c r="X39" i="12"/>
  <c r="Q161" i="12"/>
  <c r="T161" i="12" s="1"/>
  <c r="Y161" i="12" s="1"/>
  <c r="Q159" i="12"/>
  <c r="T159" i="12" s="1"/>
  <c r="Y159" i="12" s="1"/>
  <c r="Q170" i="12"/>
  <c r="T170" i="12" s="1"/>
  <c r="Y170" i="12" s="1"/>
  <c r="Q156" i="12"/>
  <c r="T156" i="12" s="1"/>
  <c r="Y156" i="12" s="1"/>
  <c r="Q135" i="12"/>
  <c r="T135" i="12" s="1"/>
  <c r="Y135" i="12" s="1"/>
  <c r="Q138" i="12"/>
  <c r="T138" i="12" s="1"/>
  <c r="Y138" i="12" s="1"/>
  <c r="Q188" i="12"/>
  <c r="T188" i="12" s="1"/>
  <c r="Y188" i="12" s="1"/>
  <c r="Q207" i="12"/>
  <c r="T207" i="12" s="1"/>
  <c r="Y207" i="12" s="1"/>
  <c r="Q154" i="12"/>
  <c r="T154" i="12" s="1"/>
  <c r="Y154" i="12" s="1"/>
  <c r="Q137" i="12"/>
  <c r="T137" i="12" s="1"/>
  <c r="Y137" i="12" s="1"/>
  <c r="Q111" i="12"/>
  <c r="T111" i="12" s="1"/>
  <c r="Y111" i="12" s="1"/>
  <c r="Q184" i="12"/>
  <c r="T184" i="12" s="1"/>
  <c r="Y184" i="12" s="1"/>
  <c r="Q190" i="12"/>
  <c r="T190" i="12" s="1"/>
  <c r="Y190" i="12" s="1"/>
  <c r="Q143" i="12"/>
  <c r="T143" i="12" s="1"/>
  <c r="Y143" i="12" s="1"/>
  <c r="Q173" i="12"/>
  <c r="T173" i="12" s="1"/>
  <c r="Y173" i="12" s="1"/>
  <c r="Q114" i="12"/>
  <c r="T114" i="12" s="1"/>
  <c r="Y114" i="12" s="1"/>
  <c r="Q124" i="12"/>
  <c r="T124" i="12" s="1"/>
  <c r="Y124" i="12" s="1"/>
  <c r="Q112" i="12"/>
  <c r="T112" i="12" s="1"/>
  <c r="Y112" i="12" s="1"/>
  <c r="Q133" i="12"/>
  <c r="T133" i="12" s="1"/>
  <c r="Y133" i="12" s="1"/>
  <c r="Q123" i="12"/>
  <c r="T123" i="12" s="1"/>
  <c r="Y123" i="12" s="1"/>
  <c r="Q182" i="12"/>
  <c r="T182" i="12" s="1"/>
  <c r="Y182" i="12" s="1"/>
  <c r="Q125" i="12"/>
  <c r="T125" i="12" s="1"/>
  <c r="Y125" i="12" s="1"/>
  <c r="Q119" i="12"/>
  <c r="T119" i="12" s="1"/>
  <c r="Y119" i="12" s="1"/>
  <c r="Q174" i="12"/>
  <c r="T174" i="12" s="1"/>
  <c r="Y174" i="12" s="1"/>
  <c r="Q155" i="12"/>
  <c r="T155" i="12" s="1"/>
  <c r="Y155" i="12" s="1"/>
  <c r="Q144" i="12"/>
  <c r="T144" i="12" s="1"/>
  <c r="Y144" i="12" s="1"/>
  <c r="Q115" i="12"/>
  <c r="T115" i="12" s="1"/>
  <c r="Y115" i="12" s="1"/>
  <c r="Q131" i="12"/>
  <c r="T131" i="12" s="1"/>
  <c r="Y131" i="12" s="1"/>
  <c r="Q121" i="12"/>
  <c r="T121" i="12" s="1"/>
  <c r="Y121" i="12" s="1"/>
  <c r="Q158" i="12"/>
  <c r="T158" i="12" s="1"/>
  <c r="Y158" i="12" s="1"/>
  <c r="Q185" i="12"/>
  <c r="T185" i="12" s="1"/>
  <c r="Y185" i="12" s="1"/>
  <c r="Q160" i="12"/>
  <c r="T160" i="12" s="1"/>
  <c r="Y160" i="12" s="1"/>
  <c r="Q132" i="12"/>
  <c r="T132" i="12" s="1"/>
  <c r="Y132" i="12" s="1"/>
  <c r="Q126" i="12"/>
  <c r="T126" i="12" s="1"/>
  <c r="Y126" i="12" s="1"/>
  <c r="Q139" i="12"/>
  <c r="T139" i="12" s="1"/>
  <c r="Y139" i="12" s="1"/>
  <c r="Q118" i="12"/>
  <c r="T118" i="12" s="1"/>
  <c r="Y118" i="12" s="1"/>
  <c r="Q142" i="12"/>
  <c r="T142" i="12" s="1"/>
  <c r="Y142" i="12" s="1"/>
  <c r="Q177" i="12"/>
  <c r="T177" i="12" s="1"/>
  <c r="Y177" i="12" s="1"/>
  <c r="Q167" i="12"/>
  <c r="T167" i="12" s="1"/>
  <c r="Y167" i="12" s="1"/>
  <c r="Q189" i="12"/>
  <c r="T189" i="12" s="1"/>
  <c r="Y189" i="12" s="1"/>
  <c r="Q113" i="12"/>
  <c r="T113" i="12" s="1"/>
  <c r="Y113" i="12" s="1"/>
  <c r="Q127" i="12"/>
  <c r="T127" i="12" s="1"/>
  <c r="Y127" i="12" s="1"/>
  <c r="Q180" i="12"/>
  <c r="T180" i="12" s="1"/>
  <c r="Y180" i="12" s="1"/>
  <c r="Q186" i="12"/>
  <c r="T186" i="12" s="1"/>
  <c r="Y186" i="12" s="1"/>
  <c r="Q206" i="12"/>
  <c r="T206" i="12" s="1"/>
  <c r="Y206" i="12" s="1"/>
  <c r="Q297" i="12"/>
  <c r="T297" i="12" s="1"/>
  <c r="Y297" i="12" s="1"/>
  <c r="Q212" i="12"/>
  <c r="T212" i="12" s="1"/>
  <c r="Y212" i="12" s="1"/>
  <c r="Q211" i="12"/>
  <c r="T211" i="12" s="1"/>
  <c r="Y211" i="12" s="1"/>
  <c r="Q194" i="12"/>
  <c r="T194" i="12" s="1"/>
  <c r="Y194" i="12" s="1"/>
  <c r="Q304" i="12"/>
  <c r="T304" i="12" s="1"/>
  <c r="Y304" i="12" s="1"/>
  <c r="Q148" i="12"/>
  <c r="T148" i="12" s="1"/>
  <c r="Y148" i="12" s="1"/>
  <c r="Q264" i="12"/>
  <c r="T264" i="12" s="1"/>
  <c r="Y264" i="12" s="1"/>
  <c r="Q165" i="12"/>
  <c r="T165" i="12" s="1"/>
  <c r="Y165" i="12" s="1"/>
  <c r="Q303" i="12"/>
  <c r="T303" i="12" s="1"/>
  <c r="Y303" i="12" s="1"/>
  <c r="Q205" i="12"/>
  <c r="T205" i="12" s="1"/>
  <c r="Y205" i="12" s="1"/>
  <c r="Q209" i="12"/>
  <c r="T209" i="12" s="1"/>
  <c r="Y209" i="12" s="1"/>
  <c r="Q198" i="12"/>
  <c r="T198" i="12" s="1"/>
  <c r="Y198" i="12" s="1"/>
  <c r="Q215" i="12"/>
  <c r="T215" i="12" s="1"/>
  <c r="Y215" i="12" s="1"/>
  <c r="Q224" i="12"/>
  <c r="T224" i="12" s="1"/>
  <c r="Y224" i="12" s="1"/>
  <c r="Q145" i="12"/>
  <c r="T145" i="12" s="1"/>
  <c r="Y145" i="12" s="1"/>
  <c r="Q266" i="12"/>
  <c r="T266" i="12" s="1"/>
  <c r="Y266" i="12" s="1"/>
  <c r="Q140" i="12"/>
  <c r="T140" i="12" s="1"/>
  <c r="Y140" i="12" s="1"/>
  <c r="Q200" i="12"/>
  <c r="T200" i="12" s="1"/>
  <c r="Y200" i="12" s="1"/>
  <c r="Q263" i="12"/>
  <c r="T263" i="12" s="1"/>
  <c r="Y263" i="12" s="1"/>
  <c r="Q117" i="12"/>
  <c r="T117" i="12" s="1"/>
  <c r="Y117" i="12" s="1"/>
  <c r="Q116" i="12"/>
  <c r="T116" i="12" s="1"/>
  <c r="Y116" i="12" s="1"/>
  <c r="Q150" i="12"/>
  <c r="T150" i="12" s="1"/>
  <c r="Y150" i="12" s="1"/>
  <c r="Q162" i="12"/>
  <c r="T162" i="12" s="1"/>
  <c r="Y162" i="12" s="1"/>
  <c r="Q176" i="12"/>
  <c r="T176" i="12" s="1"/>
  <c r="Y176" i="12" s="1"/>
  <c r="Q128" i="12"/>
  <c r="T128" i="12" s="1"/>
  <c r="Y128" i="12" s="1"/>
  <c r="Q201" i="12"/>
  <c r="T201" i="12" s="1"/>
  <c r="Y201" i="12" s="1"/>
  <c r="Q260" i="12"/>
  <c r="T260" i="12" s="1"/>
  <c r="Y260" i="12" s="1"/>
  <c r="Q244" i="12"/>
  <c r="T244" i="12" s="1"/>
  <c r="Y244" i="12" s="1"/>
  <c r="Q221" i="12"/>
  <c r="T221" i="12" s="1"/>
  <c r="Y221" i="12" s="1"/>
  <c r="Q258" i="12"/>
  <c r="T258" i="12" s="1"/>
  <c r="Y258" i="12" s="1"/>
  <c r="Q246" i="12"/>
  <c r="T246" i="12" s="1"/>
  <c r="Y246" i="12" s="1"/>
  <c r="Q202" i="12"/>
  <c r="T202" i="12" s="1"/>
  <c r="Y202" i="12" s="1"/>
  <c r="Q223" i="12"/>
  <c r="T223" i="12" s="1"/>
  <c r="Y223" i="12" s="1"/>
  <c r="Q238" i="12"/>
  <c r="T238" i="12" s="1"/>
  <c r="Y238" i="12" s="1"/>
  <c r="Q296" i="12"/>
  <c r="T296" i="12" s="1"/>
  <c r="Y296" i="12" s="1"/>
  <c r="Q220" i="12"/>
  <c r="T220" i="12" s="1"/>
  <c r="Y220" i="12" s="1"/>
  <c r="Q277" i="12"/>
  <c r="T277" i="12" s="1"/>
  <c r="Y277" i="12" s="1"/>
  <c r="Q273" i="12"/>
  <c r="T273" i="12" s="1"/>
  <c r="Y273" i="12" s="1"/>
  <c r="Q301" i="12"/>
  <c r="T301" i="12" s="1"/>
  <c r="Y301" i="12" s="1"/>
  <c r="Q252" i="12"/>
  <c r="T252" i="12" s="1"/>
  <c r="Y252" i="12" s="1"/>
  <c r="Q241" i="12"/>
  <c r="T241" i="12" s="1"/>
  <c r="Y241" i="12" s="1"/>
  <c r="Q191" i="12"/>
  <c r="T191" i="12" s="1"/>
  <c r="Y191" i="12" s="1"/>
  <c r="Q281" i="12"/>
  <c r="T281" i="12" s="1"/>
  <c r="Y281" i="12" s="1"/>
  <c r="Q227" i="12"/>
  <c r="T227" i="12" s="1"/>
  <c r="Y227" i="12" s="1"/>
  <c r="Q290" i="12"/>
  <c r="T290" i="12" s="1"/>
  <c r="Y290" i="12" s="1"/>
  <c r="Q222" i="12"/>
  <c r="T222" i="12" s="1"/>
  <c r="Y222" i="12" s="1"/>
  <c r="Q203" i="12"/>
  <c r="T203" i="12" s="1"/>
  <c r="Y203" i="12" s="1"/>
  <c r="Q152" i="12"/>
  <c r="T152" i="12" s="1"/>
  <c r="Y152" i="12" s="1"/>
  <c r="Q141" i="12"/>
  <c r="T141" i="12" s="1"/>
  <c r="Y141" i="12" s="1"/>
  <c r="Q157" i="12"/>
  <c r="T157" i="12" s="1"/>
  <c r="Y157" i="12" s="1"/>
  <c r="Q149" i="12"/>
  <c r="T149" i="12" s="1"/>
  <c r="Y149" i="12" s="1"/>
  <c r="Q278" i="12"/>
  <c r="T278" i="12" s="1"/>
  <c r="Y278" i="12" s="1"/>
  <c r="Q235" i="12"/>
  <c r="T235" i="12" s="1"/>
  <c r="Y235" i="12" s="1"/>
  <c r="Q196" i="12"/>
  <c r="T196" i="12" s="1"/>
  <c r="Y196" i="12" s="1"/>
  <c r="Q283" i="12"/>
  <c r="T283" i="12" s="1"/>
  <c r="Y283" i="12" s="1"/>
  <c r="Q274" i="12"/>
  <c r="T274" i="12" s="1"/>
  <c r="Y274" i="12" s="1"/>
  <c r="Q279" i="12"/>
  <c r="T279" i="12" s="1"/>
  <c r="Y279" i="12" s="1"/>
  <c r="Q243" i="12"/>
  <c r="T243" i="12" s="1"/>
  <c r="Y243" i="12" s="1"/>
  <c r="Q292" i="12"/>
  <c r="T292" i="12" s="1"/>
  <c r="Y292" i="12" s="1"/>
  <c r="Q217" i="12"/>
  <c r="T217" i="12" s="1"/>
  <c r="Y217" i="12" s="1"/>
  <c r="Q195" i="12"/>
  <c r="T195" i="12" s="1"/>
  <c r="Y195" i="12" s="1"/>
  <c r="Q282" i="12"/>
  <c r="T282" i="12" s="1"/>
  <c r="Y282" i="12" s="1"/>
  <c r="Q236" i="12"/>
  <c r="T236" i="12" s="1"/>
  <c r="Y236" i="12" s="1"/>
  <c r="Q183" i="12"/>
  <c r="T183" i="12" s="1"/>
  <c r="Y183" i="12" s="1"/>
  <c r="Q270" i="12"/>
  <c r="T270" i="12" s="1"/>
  <c r="Y270" i="12" s="1"/>
  <c r="Q259" i="12"/>
  <c r="T259" i="12" s="1"/>
  <c r="Y259" i="12" s="1"/>
  <c r="Q284" i="12"/>
  <c r="T284" i="12" s="1"/>
  <c r="Y284" i="12" s="1"/>
  <c r="Q248" i="12"/>
  <c r="T248" i="12" s="1"/>
  <c r="Y248" i="12" s="1"/>
  <c r="Q151" i="12"/>
  <c r="T151" i="12" s="1"/>
  <c r="Y151" i="12" s="1"/>
  <c r="Q272" i="12"/>
  <c r="T272" i="12" s="1"/>
  <c r="Y272" i="12" s="1"/>
  <c r="Q226" i="12"/>
  <c r="T226" i="12" s="1"/>
  <c r="Y226" i="12" s="1"/>
  <c r="Q294" i="12"/>
  <c r="T294" i="12" s="1"/>
  <c r="Y294" i="12" s="1"/>
  <c r="Q287" i="12"/>
  <c r="T287" i="12" s="1"/>
  <c r="Y287" i="12" s="1"/>
  <c r="Q213" i="12"/>
  <c r="T213" i="12" s="1"/>
  <c r="Y213" i="12" s="1"/>
  <c r="Q230" i="12"/>
  <c r="T230" i="12" s="1"/>
  <c r="Y230" i="12" s="1"/>
  <c r="Q214" i="12"/>
  <c r="T214" i="12" s="1"/>
  <c r="Y214" i="12" s="1"/>
  <c r="Q166" i="12"/>
  <c r="T166" i="12" s="1"/>
  <c r="Y166" i="12" s="1"/>
  <c r="Q168" i="12"/>
  <c r="T168" i="12" s="1"/>
  <c r="Y168" i="12" s="1"/>
  <c r="Q122" i="12"/>
  <c r="T122" i="12" s="1"/>
  <c r="Y122" i="12" s="1"/>
  <c r="Q295" i="12"/>
  <c r="T295" i="12" s="1"/>
  <c r="Y295" i="12" s="1"/>
  <c r="Q187" i="12"/>
  <c r="T187" i="12" s="1"/>
  <c r="Y187" i="12" s="1"/>
  <c r="Q210" i="12"/>
  <c r="T210" i="12" s="1"/>
  <c r="Y210" i="12" s="1"/>
  <c r="Q120" i="12"/>
  <c r="T120" i="12" s="1"/>
  <c r="Y120" i="12" s="1"/>
  <c r="Q261" i="12"/>
  <c r="T261" i="12" s="1"/>
  <c r="Y261" i="12" s="1"/>
  <c r="Q192" i="12"/>
  <c r="T192" i="12" s="1"/>
  <c r="Y192" i="12" s="1"/>
  <c r="Q147" i="12"/>
  <c r="T147" i="12" s="1"/>
  <c r="Y147" i="12" s="1"/>
  <c r="Q269" i="12"/>
  <c r="T269" i="12" s="1"/>
  <c r="Y269" i="12" s="1"/>
  <c r="Q181" i="12"/>
  <c r="T181" i="12" s="1"/>
  <c r="Y181" i="12" s="1"/>
  <c r="Q254" i="12"/>
  <c r="T254" i="12" s="1"/>
  <c r="Y254" i="12" s="1"/>
  <c r="Q298" i="12"/>
  <c r="T298" i="12" s="1"/>
  <c r="Y298" i="12" s="1"/>
  <c r="Q134" i="12"/>
  <c r="T134" i="12" s="1"/>
  <c r="Y134" i="12" s="1"/>
  <c r="Q250" i="12"/>
  <c r="T250" i="12" s="1"/>
  <c r="Y250" i="12" s="1"/>
  <c r="Q280" i="12"/>
  <c r="T280" i="12" s="1"/>
  <c r="Y280" i="12" s="1"/>
  <c r="Q289" i="12"/>
  <c r="T289" i="12" s="1"/>
  <c r="Y289" i="12" s="1"/>
  <c r="Q285" i="12"/>
  <c r="T285" i="12" s="1"/>
  <c r="Y285" i="12" s="1"/>
  <c r="Q255" i="12"/>
  <c r="T255" i="12" s="1"/>
  <c r="Y255" i="12" s="1"/>
  <c r="Q204" i="12"/>
  <c r="T204" i="12" s="1"/>
  <c r="Y204" i="12" s="1"/>
  <c r="Q129" i="12"/>
  <c r="T129" i="12" s="1"/>
  <c r="Y129" i="12" s="1"/>
  <c r="Q146" i="12"/>
  <c r="T146" i="12" s="1"/>
  <c r="Y146" i="12" s="1"/>
  <c r="Q245" i="12"/>
  <c r="T245" i="12" s="1"/>
  <c r="Y245" i="12" s="1"/>
  <c r="Q197" i="12"/>
  <c r="T197" i="12" s="1"/>
  <c r="Y197" i="12" s="1"/>
  <c r="Q268" i="12"/>
  <c r="T268" i="12" s="1"/>
  <c r="Y268" i="12" s="1"/>
  <c r="Q110" i="12"/>
  <c r="T110" i="12" s="1"/>
  <c r="Y110" i="12" s="1"/>
  <c r="Q208" i="12"/>
  <c r="T208" i="12" s="1"/>
  <c r="Y208" i="12" s="1"/>
  <c r="Q136" i="12"/>
  <c r="T136" i="12" s="1"/>
  <c r="Y136" i="12" s="1"/>
  <c r="Q171" i="12"/>
  <c r="T171" i="12" s="1"/>
  <c r="Y171" i="12" s="1"/>
  <c r="Q179" i="12"/>
  <c r="T179" i="12" s="1"/>
  <c r="Y179" i="12" s="1"/>
  <c r="Q178" i="12"/>
  <c r="T178" i="12" s="1"/>
  <c r="Y178" i="12" s="1"/>
  <c r="Q172" i="12"/>
  <c r="T172" i="12" s="1"/>
  <c r="Y172" i="12" s="1"/>
  <c r="Q247" i="12"/>
  <c r="T247" i="12" s="1"/>
  <c r="Y247" i="12" s="1"/>
  <c r="Q225" i="12"/>
  <c r="T225" i="12" s="1"/>
  <c r="Y225" i="12" s="1"/>
  <c r="Q232" i="12"/>
  <c r="T232" i="12" s="1"/>
  <c r="Y232" i="12" s="1"/>
  <c r="Q276" i="12"/>
  <c r="T276" i="12" s="1"/>
  <c r="Y276" i="12" s="1"/>
  <c r="Q251" i="12"/>
  <c r="T251" i="12" s="1"/>
  <c r="Y251" i="12" s="1"/>
  <c r="Q237" i="12"/>
  <c r="T237" i="12" s="1"/>
  <c r="Y237" i="12" s="1"/>
  <c r="Q240" i="12"/>
  <c r="T240" i="12" s="1"/>
  <c r="Y240" i="12" s="1"/>
  <c r="Q249" i="12"/>
  <c r="T249" i="12" s="1"/>
  <c r="Y249" i="12" s="1"/>
  <c r="Q257" i="12"/>
  <c r="T257" i="12" s="1"/>
  <c r="Y257" i="12" s="1"/>
  <c r="Q169" i="12"/>
  <c r="T169" i="12" s="1"/>
  <c r="Y169" i="12" s="1"/>
  <c r="Q163" i="12"/>
  <c r="T163" i="12" s="1"/>
  <c r="Y163" i="12" s="1"/>
  <c r="Q293" i="12"/>
  <c r="T293" i="12" s="1"/>
  <c r="Y293" i="12" s="1"/>
  <c r="Q291" i="12"/>
  <c r="T291" i="12" s="1"/>
  <c r="Y291" i="12" s="1"/>
  <c r="Q275" i="12"/>
  <c r="T275" i="12" s="1"/>
  <c r="Y275" i="12" s="1"/>
  <c r="Q300" i="12"/>
  <c r="T300" i="12" s="1"/>
  <c r="Y300" i="12" s="1"/>
  <c r="Q229" i="12"/>
  <c r="T229" i="12" s="1"/>
  <c r="Y229" i="12" s="1"/>
  <c r="Q302" i="12"/>
  <c r="T302" i="12" s="1"/>
  <c r="Y302" i="12" s="1"/>
  <c r="Q262" i="12"/>
  <c r="T262" i="12" s="1"/>
  <c r="Y262" i="12" s="1"/>
  <c r="Q228" i="12"/>
  <c r="T228" i="12" s="1"/>
  <c r="Y228" i="12" s="1"/>
  <c r="Q164" i="12"/>
  <c r="T164" i="12" s="1"/>
  <c r="Y164" i="12" s="1"/>
  <c r="Q175" i="12"/>
  <c r="T175" i="12" s="1"/>
  <c r="Y175" i="12" s="1"/>
  <c r="Q234" i="12"/>
  <c r="T234" i="12" s="1"/>
  <c r="Y234" i="12" s="1"/>
  <c r="Q253" i="12"/>
  <c r="T253" i="12" s="1"/>
  <c r="Y253" i="12" s="1"/>
  <c r="Q299" i="12"/>
  <c r="T299" i="12" s="1"/>
  <c r="Y299" i="12" s="1"/>
  <c r="Q153" i="12"/>
  <c r="T153" i="12" s="1"/>
  <c r="Y153" i="12" s="1"/>
  <c r="Q265" i="12"/>
  <c r="T265" i="12" s="1"/>
  <c r="Y265" i="12" s="1"/>
  <c r="Q218" i="12"/>
  <c r="T218" i="12" s="1"/>
  <c r="Y218" i="12" s="1"/>
  <c r="Q216" i="12"/>
  <c r="T216" i="12" s="1"/>
  <c r="Y216" i="12" s="1"/>
  <c r="Q199" i="12"/>
  <c r="T199" i="12" s="1"/>
  <c r="Y199" i="12" s="1"/>
  <c r="Q130" i="12"/>
  <c r="T130" i="12" s="1"/>
  <c r="Y130" i="12" s="1"/>
  <c r="Q231" i="12"/>
  <c r="T231" i="12" s="1"/>
  <c r="Y231" i="12" s="1"/>
  <c r="Q233" i="12"/>
  <c r="T233" i="12" s="1"/>
  <c r="Y233" i="12" s="1"/>
  <c r="Q242" i="12"/>
  <c r="T242" i="12" s="1"/>
  <c r="Y242" i="12" s="1"/>
  <c r="Q256" i="12"/>
  <c r="T256" i="12" s="1"/>
  <c r="Y256" i="12" s="1"/>
  <c r="Q286" i="12"/>
  <c r="T286" i="12" s="1"/>
  <c r="Y286" i="12" s="1"/>
  <c r="Q239" i="12"/>
  <c r="T239" i="12" s="1"/>
  <c r="Y239" i="12" s="1"/>
  <c r="Q271" i="12"/>
  <c r="T271" i="12" s="1"/>
  <c r="Y271" i="12" s="1"/>
  <c r="Q193" i="12"/>
  <c r="T193" i="12" s="1"/>
  <c r="Y193" i="12" s="1"/>
  <c r="Q219" i="12"/>
  <c r="T219" i="12" s="1"/>
  <c r="Y219" i="12" s="1"/>
  <c r="Q267" i="12"/>
  <c r="T267" i="12" s="1"/>
  <c r="Y267" i="12" s="1"/>
  <c r="Q288" i="12"/>
  <c r="T288" i="12" s="1"/>
  <c r="Y288" i="12" s="1"/>
  <c r="Q93" i="12"/>
  <c r="T93" i="12" s="1"/>
  <c r="Y93" i="12" s="1"/>
  <c r="Q75" i="12"/>
  <c r="T75" i="12" s="1"/>
  <c r="Y75" i="12" s="1"/>
  <c r="Q38" i="12"/>
  <c r="T38" i="12" s="1"/>
  <c r="Y38" i="12" s="1"/>
  <c r="Q4" i="12"/>
  <c r="T4" i="12" s="1"/>
  <c r="Y4" i="12" s="1"/>
  <c r="Q102" i="12"/>
  <c r="T102" i="12" s="1"/>
  <c r="Y102" i="12" s="1"/>
  <c r="Q86" i="12"/>
  <c r="T86" i="12" s="1"/>
  <c r="Y86" i="12" s="1"/>
  <c r="Q66" i="12"/>
  <c r="T66" i="12" s="1"/>
  <c r="Y66" i="12" s="1"/>
  <c r="Q89" i="12"/>
  <c r="T89" i="12" s="1"/>
  <c r="Y89" i="12" s="1"/>
  <c r="Q109" i="12"/>
  <c r="T109" i="12" s="1"/>
  <c r="Y109" i="12" s="1"/>
  <c r="Q81" i="12"/>
  <c r="T81" i="12" s="1"/>
  <c r="Y81" i="12" s="1"/>
  <c r="Q87" i="12"/>
  <c r="T87" i="12" s="1"/>
  <c r="Y87" i="12" s="1"/>
  <c r="Q59" i="12"/>
  <c r="T59" i="12" s="1"/>
  <c r="Y59" i="12" s="1"/>
  <c r="Q50" i="12"/>
  <c r="T50" i="12" s="1"/>
  <c r="Y50" i="12" s="1"/>
  <c r="Q61" i="12"/>
  <c r="T61" i="12" s="1"/>
  <c r="Y61" i="12" s="1"/>
  <c r="Q99" i="12"/>
  <c r="T99" i="12" s="1"/>
  <c r="Y99" i="12" s="1"/>
  <c r="Q52" i="12"/>
  <c r="T52" i="12" s="1"/>
  <c r="Y52" i="12" s="1"/>
  <c r="Q7" i="12"/>
  <c r="T7" i="12" s="1"/>
  <c r="Y7" i="12" s="1"/>
  <c r="Q45" i="12"/>
  <c r="T45" i="12" s="1"/>
  <c r="Y45" i="12" s="1"/>
  <c r="Q76" i="12"/>
  <c r="T76" i="12" s="1"/>
  <c r="Y76" i="12" s="1"/>
  <c r="Q31" i="12"/>
  <c r="T31" i="12" s="1"/>
  <c r="Y31" i="12" s="1"/>
  <c r="Q83" i="12"/>
  <c r="T83" i="12" s="1"/>
  <c r="Y83" i="12" s="1"/>
  <c r="Q35" i="12"/>
  <c r="T35" i="12" s="1"/>
  <c r="Y35" i="12" s="1"/>
  <c r="Q92" i="12"/>
  <c r="T92" i="12" s="1"/>
  <c r="Y92" i="12" s="1"/>
  <c r="Q55" i="12"/>
  <c r="T55" i="12" s="1"/>
  <c r="Y55" i="12" s="1"/>
  <c r="Q88" i="12"/>
  <c r="T88" i="12" s="1"/>
  <c r="Y88" i="12" s="1"/>
  <c r="Q25" i="12"/>
  <c r="T25" i="12" s="1"/>
  <c r="Y25" i="12" s="1"/>
  <c r="Q43" i="12"/>
  <c r="T43" i="12" s="1"/>
  <c r="Y43" i="12" s="1"/>
  <c r="Q42" i="12"/>
  <c r="T42" i="12" s="1"/>
  <c r="Y42" i="12" s="1"/>
  <c r="Q30" i="12"/>
  <c r="T30" i="12" s="1"/>
  <c r="Y30" i="12" s="1"/>
  <c r="Q107" i="12"/>
  <c r="T107" i="12" s="1"/>
  <c r="Y107" i="12" s="1"/>
  <c r="Q14" i="12"/>
  <c r="T14" i="12" s="1"/>
  <c r="Y14" i="12" s="1"/>
  <c r="Q47" i="12"/>
  <c r="T47" i="12" s="1"/>
  <c r="Y47" i="12" s="1"/>
  <c r="Q48" i="12"/>
  <c r="T48" i="12" s="1"/>
  <c r="Y48" i="12" s="1"/>
  <c r="Q32" i="12"/>
  <c r="T32" i="12" s="1"/>
  <c r="Y32" i="12" s="1"/>
  <c r="Q22" i="12"/>
  <c r="T22" i="12" s="1"/>
  <c r="Y22" i="12" s="1"/>
  <c r="Q36" i="12"/>
  <c r="T36" i="12" s="1"/>
  <c r="Y36" i="12" s="1"/>
  <c r="Q10" i="12"/>
  <c r="T10" i="12" s="1"/>
  <c r="Y10" i="12" s="1"/>
  <c r="Q17" i="12"/>
  <c r="T17" i="12" s="1"/>
  <c r="Y17" i="12" s="1"/>
  <c r="Q12" i="12"/>
  <c r="T12" i="12" s="1"/>
  <c r="Y12" i="12" s="1"/>
  <c r="Q44" i="12"/>
  <c r="T44" i="12" s="1"/>
  <c r="Y44" i="12" s="1"/>
  <c r="Q37" i="12"/>
  <c r="T37" i="12" s="1"/>
  <c r="Y37" i="12" s="1"/>
  <c r="Q101" i="12"/>
  <c r="T101" i="12" s="1"/>
  <c r="Y101" i="12" s="1"/>
  <c r="Q65" i="12"/>
  <c r="T65" i="12" s="1"/>
  <c r="Y65" i="12" s="1"/>
  <c r="Q57" i="12"/>
  <c r="T57" i="12" s="1"/>
  <c r="Y57" i="12" s="1"/>
  <c r="Q97" i="12"/>
  <c r="T97" i="12" s="1"/>
  <c r="Y97" i="12" s="1"/>
  <c r="Q23" i="12"/>
  <c r="T23" i="12" s="1"/>
  <c r="Y23" i="12" s="1"/>
  <c r="Q100" i="12"/>
  <c r="T100" i="12" s="1"/>
  <c r="Y100" i="12" s="1"/>
  <c r="Q80" i="12"/>
  <c r="T80" i="12" s="1"/>
  <c r="Y80" i="12" s="1"/>
  <c r="Q82" i="12"/>
  <c r="T82" i="12" s="1"/>
  <c r="Y82" i="12" s="1"/>
  <c r="Q13" i="12"/>
  <c r="T13" i="12" s="1"/>
  <c r="Y13" i="12" s="1"/>
  <c r="Q40" i="12"/>
  <c r="T40" i="12" s="1"/>
  <c r="Y40" i="12" s="1"/>
  <c r="Q79" i="12"/>
  <c r="T79" i="12" s="1"/>
  <c r="Y79" i="12" s="1"/>
  <c r="Q34" i="12"/>
  <c r="T34" i="12" s="1"/>
  <c r="Y34" i="12" s="1"/>
  <c r="Q46" i="12"/>
  <c r="T46" i="12" s="1"/>
  <c r="Y46" i="12" s="1"/>
  <c r="Q8" i="12"/>
  <c r="T8" i="12" s="1"/>
  <c r="Y8" i="12" s="1"/>
  <c r="Q11" i="12"/>
  <c r="T11" i="12" s="1"/>
  <c r="Y11" i="12" s="1"/>
  <c r="Q54" i="12"/>
  <c r="T54" i="12" s="1"/>
  <c r="Y54" i="12" s="1"/>
  <c r="Q71" i="12"/>
  <c r="T71" i="12" s="1"/>
  <c r="Y71" i="12" s="1"/>
  <c r="Q53" i="12"/>
  <c r="T53" i="12" s="1"/>
  <c r="Y53" i="12" s="1"/>
  <c r="Q70" i="12"/>
  <c r="T70" i="12" s="1"/>
  <c r="Y70" i="12" s="1"/>
  <c r="Q41" i="12"/>
  <c r="T41" i="12" s="1"/>
  <c r="Y41" i="12" s="1"/>
  <c r="Q63" i="12"/>
  <c r="T63" i="12" s="1"/>
  <c r="Y63" i="12" s="1"/>
  <c r="Q105" i="12"/>
  <c r="T105" i="12" s="1"/>
  <c r="Y105" i="12" s="1"/>
  <c r="Q16" i="12"/>
  <c r="T16" i="12" s="1"/>
  <c r="Y16" i="12" s="1"/>
  <c r="Q95" i="12"/>
  <c r="T95" i="12" s="1"/>
  <c r="Y95" i="12" s="1"/>
  <c r="Q51" i="12"/>
  <c r="T51" i="12" s="1"/>
  <c r="Y51" i="12" s="1"/>
  <c r="Q72" i="12"/>
  <c r="T72" i="12" s="1"/>
  <c r="Y72" i="12" s="1"/>
  <c r="Q73" i="12"/>
  <c r="T73" i="12" s="1"/>
  <c r="Y73" i="12" s="1"/>
  <c r="Q58" i="12"/>
  <c r="T58" i="12" s="1"/>
  <c r="Y58" i="12" s="1"/>
  <c r="Q29" i="12"/>
  <c r="T29" i="12" s="1"/>
  <c r="Y29" i="12" s="1"/>
  <c r="Q15" i="12"/>
  <c r="T15" i="12" s="1"/>
  <c r="Y15" i="12" s="1"/>
  <c r="Q74" i="12"/>
  <c r="T74" i="12" s="1"/>
  <c r="Y74" i="12" s="1"/>
  <c r="Q62" i="12"/>
  <c r="T62" i="12" s="1"/>
  <c r="Y62" i="12" s="1"/>
  <c r="Q18" i="12"/>
  <c r="T18" i="12" s="1"/>
  <c r="Y18" i="12" s="1"/>
  <c r="Q24" i="12"/>
  <c r="T24" i="12" s="1"/>
  <c r="Y24" i="12" s="1"/>
  <c r="Q64" i="12"/>
  <c r="T64" i="12" s="1"/>
  <c r="Y64" i="12" s="1"/>
  <c r="Q85" i="12"/>
  <c r="T85" i="12" s="1"/>
  <c r="Y85" i="12" s="1"/>
  <c r="Q104" i="12"/>
  <c r="T104" i="12" s="1"/>
  <c r="Y104" i="12" s="1"/>
  <c r="Q84" i="12"/>
  <c r="T84" i="12" s="1"/>
  <c r="Y84" i="12" s="1"/>
  <c r="Q91" i="12"/>
  <c r="T91" i="12" s="1"/>
  <c r="Y91" i="12" s="1"/>
  <c r="Q60" i="12"/>
  <c r="T60" i="12" s="1"/>
  <c r="Y60" i="12" s="1"/>
  <c r="Q49" i="12"/>
  <c r="T49" i="12" s="1"/>
  <c r="Y49" i="12" s="1"/>
  <c r="Q77" i="12"/>
  <c r="T77" i="12" s="1"/>
  <c r="Y77" i="12" s="1"/>
  <c r="Q78" i="12"/>
  <c r="T78" i="12" s="1"/>
  <c r="Y78" i="12" s="1"/>
  <c r="Q67" i="12"/>
  <c r="T67" i="12" s="1"/>
  <c r="Y67" i="12" s="1"/>
  <c r="Q68" i="12"/>
  <c r="T68" i="12" s="1"/>
  <c r="Y68" i="12" s="1"/>
  <c r="Q39" i="12"/>
  <c r="T39" i="12" s="1"/>
  <c r="Y39" i="12" s="1"/>
  <c r="Q26" i="12"/>
  <c r="T26" i="12" s="1"/>
  <c r="Y26" i="12" s="1"/>
  <c r="Q98" i="12"/>
  <c r="T98" i="12" s="1"/>
  <c r="Y98" i="12" s="1"/>
  <c r="Q21" i="12"/>
  <c r="T21" i="12" s="1"/>
  <c r="Y21" i="12" s="1"/>
  <c r="Q9" i="12"/>
  <c r="T9" i="12" s="1"/>
  <c r="Y9" i="12" s="1"/>
  <c r="Q28" i="12"/>
  <c r="T28" i="12" s="1"/>
  <c r="Y28" i="12" s="1"/>
  <c r="Q27" i="12"/>
  <c r="T27" i="12" s="1"/>
  <c r="Y27" i="12" s="1"/>
  <c r="Q69" i="12"/>
  <c r="T69" i="12" s="1"/>
  <c r="Y69" i="12" s="1"/>
  <c r="Q20" i="12"/>
  <c r="T20" i="12" s="1"/>
  <c r="Y20" i="12" s="1"/>
  <c r="Q56" i="12"/>
  <c r="T56" i="12" s="1"/>
  <c r="Y56" i="12" s="1"/>
  <c r="Q90" i="12"/>
  <c r="T90" i="12" s="1"/>
  <c r="Y90" i="12" s="1"/>
  <c r="Q106" i="12"/>
  <c r="T106" i="12" s="1"/>
  <c r="Y106" i="12" s="1"/>
  <c r="Q94" i="12"/>
  <c r="T94" i="12" s="1"/>
  <c r="Y94" i="12" s="1"/>
  <c r="Q103" i="12"/>
  <c r="T103" i="12" s="1"/>
  <c r="Y103" i="12" s="1"/>
  <c r="Q108" i="12"/>
  <c r="T108" i="12" s="1"/>
  <c r="Y108" i="12" s="1"/>
  <c r="Q96" i="12"/>
  <c r="T96" i="12" s="1"/>
  <c r="Y96" i="12" s="1"/>
  <c r="Q33" i="12"/>
  <c r="T33" i="12" s="1"/>
  <c r="Y33" i="12" s="1"/>
  <c r="Q19" i="12"/>
  <c r="T19" i="12" s="1"/>
  <c r="Y19" i="12" s="1"/>
  <c r="V93" i="12"/>
  <c r="X93" i="12"/>
  <c r="X43" i="12"/>
  <c r="V43" i="12"/>
  <c r="V104" i="12"/>
  <c r="X104" i="12"/>
  <c r="X25" i="12"/>
  <c r="V25" i="12"/>
  <c r="X35" i="12"/>
  <c r="V35" i="12"/>
  <c r="X64" i="12"/>
  <c r="V64" i="12"/>
  <c r="V16" i="12"/>
  <c r="X16" i="12"/>
  <c r="X67" i="12"/>
  <c r="V67" i="12"/>
  <c r="X46" i="12"/>
  <c r="V46" i="12"/>
  <c r="X13" i="12"/>
  <c r="V13" i="12"/>
  <c r="V65" i="12"/>
  <c r="X65" i="12"/>
  <c r="V57" i="12"/>
  <c r="X57" i="12"/>
  <c r="V70" i="12"/>
  <c r="X70" i="12"/>
  <c r="V96" i="12"/>
  <c r="X96" i="12"/>
  <c r="X84" i="12"/>
  <c r="V84" i="12"/>
  <c r="X36" i="12"/>
  <c r="V36" i="12"/>
  <c r="V41" i="12"/>
  <c r="X41" i="12"/>
  <c r="V24" i="12"/>
  <c r="X24" i="12"/>
  <c r="X59" i="12"/>
  <c r="V59" i="12"/>
  <c r="V23" i="12"/>
  <c r="X23" i="12"/>
  <c r="V86" i="12"/>
  <c r="X86" i="12"/>
  <c r="X37" i="12"/>
  <c r="V37" i="12"/>
  <c r="X22" i="12"/>
  <c r="V22" i="12"/>
  <c r="X71" i="12"/>
  <c r="V71" i="12"/>
  <c r="X72" i="12"/>
  <c r="V72" i="12"/>
  <c r="X44" i="12"/>
  <c r="V44" i="12"/>
  <c r="X257" i="12"/>
  <c r="V257" i="12"/>
  <c r="X224" i="12"/>
  <c r="V224" i="12"/>
  <c r="X238" i="12"/>
  <c r="V238" i="12"/>
  <c r="X150" i="12"/>
  <c r="V150" i="12"/>
  <c r="X184" i="12"/>
  <c r="V184" i="12"/>
  <c r="X216" i="12"/>
  <c r="V216" i="12"/>
  <c r="V183" i="12"/>
  <c r="X183" i="12"/>
  <c r="V158" i="12"/>
  <c r="X158" i="12"/>
  <c r="V205" i="12"/>
  <c r="X205" i="12"/>
  <c r="X292" i="12"/>
  <c r="V292" i="12"/>
  <c r="X179" i="12"/>
  <c r="V179" i="12"/>
  <c r="V176" i="12"/>
  <c r="X176" i="12"/>
  <c r="V127" i="12"/>
  <c r="X127" i="12"/>
  <c r="X166" i="12"/>
  <c r="V166" i="12"/>
  <c r="V119" i="12"/>
  <c r="X119" i="12"/>
  <c r="X133" i="12"/>
  <c r="V133" i="12"/>
  <c r="V262" i="12"/>
  <c r="X262" i="12"/>
  <c r="V242" i="12"/>
  <c r="X242" i="12"/>
  <c r="X287" i="12"/>
  <c r="V287" i="12"/>
  <c r="X233" i="12"/>
  <c r="V233" i="12"/>
  <c r="V298" i="12"/>
  <c r="X298" i="12"/>
  <c r="V120" i="12"/>
  <c r="X120" i="12"/>
  <c r="V124" i="12"/>
  <c r="X124" i="12"/>
  <c r="X148" i="12"/>
  <c r="V148" i="12"/>
  <c r="V296" i="12"/>
  <c r="X296" i="12"/>
  <c r="V246" i="12"/>
  <c r="X246" i="12"/>
  <c r="V232" i="12"/>
  <c r="X232" i="12"/>
  <c r="V113" i="12"/>
  <c r="X113" i="12"/>
  <c r="X197" i="12"/>
  <c r="V197" i="12"/>
  <c r="X288" i="12"/>
  <c r="V288" i="12"/>
  <c r="X129" i="12"/>
  <c r="V129" i="12"/>
  <c r="X146" i="12"/>
  <c r="V146" i="12"/>
  <c r="V201" i="12"/>
  <c r="X201" i="12"/>
  <c r="X220" i="12"/>
  <c r="V220" i="12"/>
  <c r="V266" i="12"/>
  <c r="X266" i="12"/>
  <c r="X210" i="12"/>
  <c r="V210" i="12"/>
  <c r="V264" i="12"/>
  <c r="X264" i="12"/>
  <c r="X252" i="12"/>
  <c r="V252" i="12"/>
  <c r="X164" i="12"/>
  <c r="V164" i="12"/>
  <c r="V156" i="12"/>
  <c r="X156" i="12"/>
  <c r="V263" i="12"/>
  <c r="X263" i="12"/>
  <c r="V228" i="12"/>
  <c r="X228" i="12"/>
  <c r="X291" i="12"/>
  <c r="V291" i="12"/>
  <c r="V125" i="12"/>
  <c r="X125" i="12"/>
  <c r="V134" i="12"/>
  <c r="X134" i="12"/>
  <c r="X167" i="12"/>
  <c r="V167" i="12"/>
  <c r="X180" i="12"/>
  <c r="V180" i="12"/>
  <c r="V169" i="12"/>
  <c r="X169" i="12"/>
  <c r="X202" i="12"/>
  <c r="V202" i="12"/>
  <c r="X121" i="12"/>
  <c r="V121" i="12"/>
  <c r="U96" i="12" l="1"/>
  <c r="U69" i="12"/>
  <c r="U68" i="12"/>
  <c r="U104" i="12"/>
  <c r="U29" i="12"/>
  <c r="U63" i="12"/>
  <c r="U46" i="12"/>
  <c r="U23" i="12"/>
  <c r="U17" i="12"/>
  <c r="U25" i="12"/>
  <c r="U108" i="12"/>
  <c r="U90" i="12"/>
  <c r="U27" i="12"/>
  <c r="U98" i="12"/>
  <c r="U67" i="12"/>
  <c r="U60" i="12"/>
  <c r="U85" i="12"/>
  <c r="U62" i="12"/>
  <c r="U58" i="12"/>
  <c r="U95" i="12"/>
  <c r="U41" i="12"/>
  <c r="U54" i="12"/>
  <c r="U34" i="12"/>
  <c r="U82" i="12"/>
  <c r="U97" i="12"/>
  <c r="U37" i="12"/>
  <c r="U10" i="12"/>
  <c r="U48" i="12"/>
  <c r="U30" i="12"/>
  <c r="U88" i="12"/>
  <c r="U83" i="12"/>
  <c r="U7" i="12"/>
  <c r="U50" i="12"/>
  <c r="U109" i="12"/>
  <c r="U102" i="12"/>
  <c r="U93" i="12"/>
  <c r="U286" i="12"/>
  <c r="U233" i="12"/>
  <c r="U130" i="12"/>
  <c r="U218" i="12"/>
  <c r="U153" i="12"/>
  <c r="U253" i="12"/>
  <c r="U234" i="12"/>
  <c r="U262" i="12"/>
  <c r="U229" i="12"/>
  <c r="U275" i="12"/>
  <c r="U240" i="12"/>
  <c r="U225" i="12"/>
  <c r="U178" i="12"/>
  <c r="U110" i="12"/>
  <c r="U146" i="12"/>
  <c r="U285" i="12"/>
  <c r="U254" i="12"/>
  <c r="U120" i="12"/>
  <c r="U210" i="12"/>
  <c r="U168" i="12"/>
  <c r="U230" i="12"/>
  <c r="U226" i="12"/>
  <c r="U272" i="12"/>
  <c r="U270" i="12"/>
  <c r="U183" i="12"/>
  <c r="U217" i="12"/>
  <c r="U243" i="12"/>
  <c r="U274" i="12"/>
  <c r="U290" i="12"/>
  <c r="U241" i="12"/>
  <c r="U273" i="12"/>
  <c r="U246" i="12"/>
  <c r="U221" i="12"/>
  <c r="U128" i="12"/>
  <c r="U116" i="12"/>
  <c r="U266" i="12"/>
  <c r="U224" i="12"/>
  <c r="U205" i="12"/>
  <c r="U304" i="12"/>
  <c r="U194" i="12"/>
  <c r="U297" i="12"/>
  <c r="U186" i="12"/>
  <c r="U189" i="12"/>
  <c r="U118" i="12"/>
  <c r="U160" i="12"/>
  <c r="U131" i="12"/>
  <c r="U174" i="12"/>
  <c r="U123" i="12"/>
  <c r="U114" i="12"/>
  <c r="U184" i="12"/>
  <c r="U207" i="12"/>
  <c r="U156" i="12"/>
  <c r="U19" i="12"/>
  <c r="U56" i="12"/>
  <c r="U26" i="12"/>
  <c r="U91" i="12"/>
  <c r="U74" i="12"/>
  <c r="U16" i="12"/>
  <c r="U11" i="12"/>
  <c r="U79" i="12"/>
  <c r="U57" i="12"/>
  <c r="U36" i="12"/>
  <c r="U47" i="12"/>
  <c r="U55" i="12"/>
  <c r="U31" i="12"/>
  <c r="U52" i="12"/>
  <c r="U59" i="12"/>
  <c r="U89" i="12"/>
  <c r="U4" i="12"/>
  <c r="U267" i="12"/>
  <c r="U199" i="12"/>
  <c r="U299" i="12"/>
  <c r="U164" i="12"/>
  <c r="U300" i="12"/>
  <c r="U169" i="12"/>
  <c r="U237" i="12"/>
  <c r="U171" i="12"/>
  <c r="U268" i="12"/>
  <c r="U289" i="12"/>
  <c r="U280" i="12"/>
  <c r="U147" i="12"/>
  <c r="U261" i="12"/>
  <c r="U166" i="12"/>
  <c r="U213" i="12"/>
  <c r="U287" i="12"/>
  <c r="U151" i="12"/>
  <c r="U284" i="12"/>
  <c r="U236" i="12"/>
  <c r="U292" i="12"/>
  <c r="U283" i="12"/>
  <c r="U235" i="12"/>
  <c r="U278" i="12"/>
  <c r="U157" i="12"/>
  <c r="U141" i="12"/>
  <c r="U227" i="12"/>
  <c r="U252" i="12"/>
  <c r="U223" i="12"/>
  <c r="U244" i="12"/>
  <c r="U260" i="12"/>
  <c r="U176" i="12"/>
  <c r="U117" i="12"/>
  <c r="U303" i="12"/>
  <c r="U264" i="12"/>
  <c r="U212" i="12"/>
  <c r="U180" i="12"/>
  <c r="U167" i="12"/>
  <c r="U139" i="12"/>
  <c r="U185" i="12"/>
  <c r="U115" i="12"/>
  <c r="U119" i="12"/>
  <c r="U133" i="12"/>
  <c r="U173" i="12"/>
  <c r="U111" i="12"/>
  <c r="U188" i="12"/>
  <c r="U170" i="12"/>
  <c r="U103" i="12"/>
  <c r="U28" i="12"/>
  <c r="U78" i="12"/>
  <c r="U64" i="12"/>
  <c r="U73" i="12"/>
  <c r="U70" i="12"/>
  <c r="U80" i="12"/>
  <c r="U44" i="12"/>
  <c r="U42" i="12"/>
  <c r="U33" i="12"/>
  <c r="U94" i="12"/>
  <c r="U20" i="12"/>
  <c r="U9" i="12"/>
  <c r="U39" i="12"/>
  <c r="U77" i="12"/>
  <c r="U84" i="12"/>
  <c r="U24" i="12"/>
  <c r="U15" i="12"/>
  <c r="U72" i="12"/>
  <c r="U105" i="12"/>
  <c r="U53" i="12"/>
  <c r="U8" i="12"/>
  <c r="U40" i="12"/>
  <c r="U100" i="12"/>
  <c r="U65" i="12"/>
  <c r="U12" i="12"/>
  <c r="U22" i="12"/>
  <c r="U14" i="12"/>
  <c r="U43" i="12"/>
  <c r="U92" i="12"/>
  <c r="U76" i="12"/>
  <c r="U99" i="12"/>
  <c r="U87" i="12"/>
  <c r="U66" i="12"/>
  <c r="U38" i="12"/>
  <c r="U219" i="12"/>
  <c r="U271" i="12"/>
  <c r="U239" i="12"/>
  <c r="U242" i="12"/>
  <c r="U231" i="12"/>
  <c r="U265" i="12"/>
  <c r="U175" i="12"/>
  <c r="U228" i="12"/>
  <c r="U302" i="12"/>
  <c r="U291" i="12"/>
  <c r="U293" i="12"/>
  <c r="U257" i="12"/>
  <c r="U251" i="12"/>
  <c r="U172" i="12"/>
  <c r="U136" i="12"/>
  <c r="U197" i="12"/>
  <c r="U204" i="12"/>
  <c r="U134" i="12"/>
  <c r="U181" i="12"/>
  <c r="U192" i="12"/>
  <c r="U187" i="12"/>
  <c r="U214" i="12"/>
  <c r="U248" i="12"/>
  <c r="U282" i="12"/>
  <c r="U279" i="12"/>
  <c r="U196" i="12"/>
  <c r="U152" i="12"/>
  <c r="U281" i="12"/>
  <c r="U301" i="12"/>
  <c r="U277" i="12"/>
  <c r="U296" i="12"/>
  <c r="U238" i="12"/>
  <c r="U162" i="12"/>
  <c r="U263" i="12"/>
  <c r="U215" i="12"/>
  <c r="U127" i="12"/>
  <c r="U177" i="12"/>
  <c r="U126" i="12"/>
  <c r="U158" i="12"/>
  <c r="U144" i="12"/>
  <c r="U125" i="12"/>
  <c r="U112" i="12"/>
  <c r="U143" i="12"/>
  <c r="U137" i="12"/>
  <c r="U138" i="12"/>
  <c r="U159" i="12"/>
  <c r="U106" i="12"/>
  <c r="U21" i="12"/>
  <c r="U49" i="12"/>
  <c r="U18" i="12"/>
  <c r="U51" i="12"/>
  <c r="U71" i="12"/>
  <c r="U13" i="12"/>
  <c r="U101" i="12"/>
  <c r="U32" i="12"/>
  <c r="U107" i="12"/>
  <c r="U35" i="12"/>
  <c r="U45" i="12"/>
  <c r="U61" i="12"/>
  <c r="U81" i="12"/>
  <c r="U86" i="12"/>
  <c r="U75" i="12"/>
  <c r="U288" i="12"/>
  <c r="U193" i="12"/>
  <c r="U256" i="12"/>
  <c r="U216" i="12"/>
  <c r="U163" i="12"/>
  <c r="U249" i="12"/>
  <c r="U276" i="12"/>
  <c r="U232" i="12"/>
  <c r="U247" i="12"/>
  <c r="U179" i="12"/>
  <c r="U208" i="12"/>
  <c r="U245" i="12"/>
  <c r="U129" i="12"/>
  <c r="U255" i="12"/>
  <c r="U250" i="12"/>
  <c r="U298" i="12"/>
  <c r="U269" i="12"/>
  <c r="U295" i="12"/>
  <c r="U122" i="12"/>
  <c r="U294" i="12"/>
  <c r="U259" i="12"/>
  <c r="U195" i="12"/>
  <c r="U149" i="12"/>
  <c r="U203" i="12"/>
  <c r="U222" i="12"/>
  <c r="U191" i="12"/>
  <c r="U220" i="12"/>
  <c r="U202" i="12"/>
  <c r="U258" i="12"/>
  <c r="U201" i="12"/>
  <c r="U150" i="12"/>
  <c r="U200" i="12"/>
  <c r="U140" i="12"/>
  <c r="U145" i="12"/>
  <c r="U198" i="12"/>
  <c r="U209" i="12"/>
  <c r="U165" i="12"/>
  <c r="U148" i="12"/>
  <c r="U211" i="12"/>
  <c r="U206" i="12"/>
  <c r="U113" i="12"/>
  <c r="U142" i="12"/>
  <c r="U132" i="12"/>
  <c r="U121" i="12"/>
  <c r="U155" i="12"/>
  <c r="U182" i="12"/>
  <c r="U124" i="12"/>
  <c r="U190" i="12"/>
  <c r="U154" i="12"/>
  <c r="U135" i="12"/>
  <c r="U161" i="12"/>
</calcChain>
</file>

<file path=xl/sharedStrings.xml><?xml version="1.0" encoding="utf-8"?>
<sst xmlns="http://schemas.openxmlformats.org/spreadsheetml/2006/main" count="8457" uniqueCount="1553">
  <si>
    <t xml:space="preserve">   &lt;td colspan = 3 &gt;&lt;strong&gt;INDUSTRY PERFORMANCE AND CYCLICALITY&lt;/strong&gt;&lt;/td&gt;</t>
  </si>
  <si>
    <t>&lt;/tr&gt;</t>
  </si>
  <si>
    <t>&lt;tr&gt;&lt;td&gt;.&lt;/td&gt;&lt;/tr&gt;</t>
  </si>
  <si>
    <t>&lt;tr&gt;</t>
  </si>
  <si>
    <t xml:space="preserve">   &lt;td&gt;Industry Cyclicality&lt;/td&gt;</t>
  </si>
  <si>
    <t xml:space="preserve">   &lt;td colspan = 3&gt;&lt;SELECT name = "IndustryCyclicality" id = "skip" &gt;</t>
  </si>
  <si>
    <t xml:space="preserve">                   &lt;option value = "Industry Demand Growing"&gt;Industry Demand Growing&lt;/option&gt;</t>
  </si>
  <si>
    <t xml:space="preserve">                   &lt;option value = "Industry Demand Stagnant"&gt;Industry Demand Stagnant&lt;/option&gt;</t>
  </si>
  <si>
    <t xml:space="preserve">                   &lt;option value = "Industry Demand Falling"&gt;Industry Demand Falling&lt;/option&gt;</t>
  </si>
  <si>
    <t xml:space="preserve">&lt;/SELECT&gt;   </t>
  </si>
  <si>
    <t xml:space="preserve">   &lt;/td&gt;</t>
  </si>
  <si>
    <t xml:space="preserve">   &lt;td&gt;Industry Performance&lt;/td&gt;</t>
  </si>
  <si>
    <t xml:space="preserve">   &lt;td colspan = 3&gt;&lt;SELECT name = "IndustryPerformance" id = "skip"&gt;</t>
  </si>
  <si>
    <t xml:space="preserve">                   &lt;option value = "Super Profits In Industry"&gt;Super Profits In Industry&lt;/option&gt;</t>
  </si>
  <si>
    <t xml:space="preserve">                   &lt;option value = "Perfomance In Line With Economy"&gt;Perfomance In Line With Economy&lt;/option&gt;</t>
  </si>
  <si>
    <t xml:space="preserve">                   &lt;option value = "Perfomance Below Economic Growth"&gt;Perfomance Below Economic Growth&lt;/option&gt;</t>
  </si>
  <si>
    <t xml:space="preserve">   &lt;td colspan = 3 &gt;&lt;strong&gt;PORTER'S FIVE FORCES ANALYSIS&lt;/strong&gt;&lt;/td&gt;</t>
  </si>
  <si>
    <t xml:space="preserve">    &lt;tr&gt;&lt;/tr&gt;</t>
  </si>
  <si>
    <t>&lt;tr bgcolor = darkblue&gt;</t>
  </si>
  <si>
    <t xml:space="preserve">  &lt;th&gt;&lt;/th&gt;</t>
  </si>
  <si>
    <t xml:space="preserve">  &lt;th style="color:white;text-align:left"&gt;Rating&lt;/th&gt;</t>
  </si>
  <si>
    <t xml:space="preserve">  &lt;th style="color:white;text-align:left"&gt;Score&lt;/th&gt;</t>
  </si>
  <si>
    <t xml:space="preserve">  &lt;th style="color:white;text-align:left"&gt;&lt;/th&gt;</t>
  </si>
  <si>
    <t>&lt;tr bgcolor = darkblue style="color:white"&gt;</t>
  </si>
  <si>
    <t xml:space="preserve">  &lt;th style="text-align:left;color:darkblue"&gt;PORTERS FIVE FORCES ANALYSIS &lt;/th&gt;</t>
  </si>
  <si>
    <t xml:space="preserve">  &lt;th style="text-align:left;"&gt;Input&lt;/th&gt;</t>
  </si>
  <si>
    <t xml:space="preserve">  &lt;th style="text-align:left;" Size =1&gt;Formula&lt;/th&gt;</t>
  </si>
  <si>
    <t xml:space="preserve">  &lt;th style="text-align:left;"&gt;Comment&lt;/th&gt;</t>
  </si>
  <si>
    <t>&lt;tr style ="background-color:lightblue;color:black"&gt;</t>
  </si>
  <si>
    <t xml:space="preserve">   &lt;td&gt;&lt;Strong&gt;Threats of New Entry&lt;Strong&gt;&lt;/td&gt;</t>
  </si>
  <si>
    <t xml:space="preserve">   &lt;td&gt;&lt;input type ="text" name = "ThreatsOfNewEntryRating" size = 6 style ="text-align:left;background-color:lightblue;color:white"&gt;&lt;/td&gt;</t>
  </si>
  <si>
    <t xml:space="preserve">   &lt;td&gt;&lt;input type ="text" name = "ThreatsOfNewEntryScore" size = 1 style="text-align:center;background-color:lightblue;color:black"&gt;&lt;/td&gt;</t>
  </si>
  <si>
    <t xml:space="preserve">   &lt;td&gt;&lt;/td&gt;</t>
  </si>
  <si>
    <t xml:space="preserve">  &lt;td&gt;Time and cost of entry&lt;/td&gt;</t>
  </si>
  <si>
    <t xml:space="preserve">  &lt;td&gt;&lt;Select name="EntryCostsRating" onmousemove = "Recalculate(this)"&gt;&lt;Option Value="Low"&gt;Low&lt;/option&gt;&lt;Option Value = "Medium"&gt;Medium&lt;/option&gt;&lt;option Value = "High"&gt;High&lt;/option&gt;&lt;/Select&gt;&gt;&lt;/td&gt;</t>
  </si>
  <si>
    <t xml:space="preserve">  &lt;td&gt;&lt;input name = "EntryCostsScore" Type ="text" size = 1 style="background-color:lightgrey;text-align:center"&gt;&lt;/td&gt;</t>
  </si>
  <si>
    <t xml:space="preserve">  &lt;td&gt;&lt;input name = "EntryCostsComment" Type = "text" size = 100&gt;&lt;/td&gt;</t>
  </si>
  <si>
    <t xml:space="preserve">    &lt;/tr&gt;</t>
  </si>
  <si>
    <t xml:space="preserve">   &lt;tr &gt;</t>
  </si>
  <si>
    <t xml:space="preserve">  &lt;td&gt;Specialist Knowledge&lt;/td&gt;</t>
  </si>
  <si>
    <t xml:space="preserve">  &lt;td&gt;&lt;Select name="SpecialistKnowledgeRating" Onmousemove="Recalculate(this)"&gt; &lt;Option Value="Low"&gt;Low&lt;/option&gt;&lt;Option Value = "Medium"&gt;Medium&lt;/option&gt;&lt;option Value = "High"&gt;High&lt;/option&gt;&lt;/Select&gt;&gt;&lt;/td&gt;</t>
  </si>
  <si>
    <t xml:space="preserve">          &lt;td&gt;&lt;input name = "SpecialKnowledgeScore" type ="text" size = 1 style="background-color:lightgrey;text-align:center" &gt;&lt;/td&gt;</t>
  </si>
  <si>
    <t xml:space="preserve">          &lt;td&gt;&lt;input name = "SpecialistKnowledgeComment" Type = "text" size = 100&gt;</t>
  </si>
  <si>
    <t xml:space="preserve">   &lt;/tr&gt;</t>
  </si>
  <si>
    <t xml:space="preserve">  &lt;td&gt;Economies Of Scale&lt;/td&gt;</t>
  </si>
  <si>
    <t xml:space="preserve">  &lt;td&gt;&lt;Select name="EconomiesOfScaleRating" onmousemove = "Recalculate(this)" &gt; &lt;Option Value="Low"&gt;Low&lt;/option&gt;&lt;Option Value = "Medium"&gt;Medium&lt;/option&gt;&lt;option Value = "High"&gt;High&lt;/option&gt;&lt;/Select&gt;&gt;&lt;/td&gt;</t>
  </si>
  <si>
    <t xml:space="preserve">  &lt;td&gt;&lt;input name = "EconomiesOfScaleScore" type ="text" size = 1 style="background-color:lightgrey;text-align:center"&gt;&lt;/td&gt;</t>
  </si>
  <si>
    <t xml:space="preserve">  &lt;td&gt;&lt;input name = "EconomiesOfScaleComment" Type = "text" size = 100&gt;  </t>
  </si>
  <si>
    <t xml:space="preserve">  &lt;td&gt;Cost Advantages&lt;/td&gt;</t>
  </si>
  <si>
    <t xml:space="preserve">      &lt;td&gt;&lt;Select name="CostAdvantagesRating" onmousemove = "Recalculate(this)"&gt; &lt;Option Value="Low"&gt;Low&lt;/option&gt;&lt;Option Value = "Medium"&gt;Medium&lt;/option&gt;&lt;option Value = "High"&gt;High&lt;/option&gt;&lt;/Select&gt;&gt;&lt;/td&gt;</t>
  </si>
  <si>
    <t xml:space="preserve">  &lt;td&gt;&lt;input name = "CostAdvantagesScore" type ="text" size = 1 style="background-color:lightgrey;text-align:center"&gt;&lt;/td&gt;</t>
  </si>
  <si>
    <t xml:space="preserve">  &lt;td&gt;&lt;input name = "CostAdvantagesComment" Type = "text" size = 100&gt;&lt;/td&gt; </t>
  </si>
  <si>
    <t xml:space="preserve">  &lt;/tr&gt;</t>
  </si>
  <si>
    <t xml:space="preserve">      &lt;td&gt;Technology Protection&lt;/td&gt;</t>
  </si>
  <si>
    <t xml:space="preserve">      &lt;td&gt;&lt;Select name="TechnologyProtectionRating" onmousemove = "Recalculate(this)"&gt; &lt;Option Value="Low"&gt;Low&lt;/option&gt;&lt;Option Value = "Medium"&gt;Medium&lt;/option&gt;&lt;option Value = "High"&gt;High&lt;/option&gt;&lt;/Select&gt;&gt;&lt;/td&gt;</t>
  </si>
  <si>
    <t xml:space="preserve">  &lt;td&gt;&lt;input name = "TechnologyProtectionScore" type ="text" size = 1 style="background-color:lightgrey;text-align:center"&gt;&lt;/td&gt;</t>
  </si>
  <si>
    <t xml:space="preserve">  &lt;td&gt;&lt;input name = "TechnologyProtectionComment" Readonly="True" Type = "text" size = 100&gt;   &lt;/tr&gt;</t>
  </si>
  <si>
    <t xml:space="preserve">   </t>
  </si>
  <si>
    <t xml:space="preserve">       &lt;tr&gt;</t>
  </si>
  <si>
    <t xml:space="preserve">      &lt;td&gt;Barriers to Entry&lt;/td&gt;</t>
  </si>
  <si>
    <t xml:space="preserve">      &lt;td&gt;&lt;Select name="BarriersToEntryRating" onmousemove = "Recalculate(this)"&gt; &lt;Option Value="Low"&gt;Low&lt;/option&gt;&lt;Option Value = "Medium"&gt;Medium&lt;/option&gt;&lt;option Value = "High"&gt;High&lt;/option&gt;&lt;/Select&gt;&gt;&lt;/td&gt;</t>
  </si>
  <si>
    <t xml:space="preserve">  &lt;td&gt;&lt;input name = "BarriersToEntryScore" type ="text" size = 1 style="background-color:lightgrey;text-align:center" &gt;&lt;/td&gt;</t>
  </si>
  <si>
    <t xml:space="preserve">  &lt;td&gt;&lt;input name = "BarriersToEntryComment" Readonly="True" Type = "text" size = 100&gt;  </t>
  </si>
  <si>
    <t xml:space="preserve">   &lt;tr style ="background-color:lightblue;color:black"&gt;</t>
  </si>
  <si>
    <t xml:space="preserve">      &lt;td&gt;&lt;strong&gt;Competitive Rivalry&lt;strong&gt;&lt;/td&gt;</t>
  </si>
  <si>
    <t xml:space="preserve">          &lt;td&gt;&lt;input type ="text" name = "CompetitiveRivalryRating" size = 6 style="text-align:left;background-color:lightblue;color:white"&gt;&lt;/td&gt;</t>
  </si>
  <si>
    <t xml:space="preserve">  &lt;td&gt;&lt;input type ="text" name = "CompetitiveRivalryScore" size = 1 style="text-align:center;background-color:lightblue;color:black"&gt;&lt;/td&gt;</t>
  </si>
  <si>
    <t xml:space="preserve">  &lt;td&gt;&lt;/td&gt;</t>
  </si>
  <si>
    <t xml:space="preserve">   &lt;tr&gt;</t>
  </si>
  <si>
    <t xml:space="preserve">  &lt;td&gt;Number Of Competitors&lt;/td&gt;</t>
  </si>
  <si>
    <t xml:space="preserve">      &lt;td&gt;&lt;Select name="NumberOfCompetitorsRating" onmousemove = "Recalculate(this)"&gt; &lt;Option Value="Low"&gt;Low&lt;/option&gt;&lt;Option Value = "Medium"&gt;Medium&lt;/option&gt;&lt;option Value = "High"&gt;High&lt;/option&gt;&lt;/Select&gt;&gt;&lt;/td&gt;</t>
  </si>
  <si>
    <t xml:space="preserve">  &lt;td&gt;&lt;input name = "NumberOfCompetitorsScore" type ="text" size = 1 style="background-color:lightgrey;text-align:center"&gt;&lt;/td&gt;</t>
  </si>
  <si>
    <t xml:space="preserve">  &lt;td&gt;&lt;input name = "NumberOfCompetitorsComment" Readonly="True" Type = "text" size = 100&gt;</t>
  </si>
  <si>
    <t xml:space="preserve">    &lt;tr&gt;</t>
  </si>
  <si>
    <t xml:space="preserve">  &lt;td&gt;Quality Differences&lt;/td&gt;</t>
  </si>
  <si>
    <t xml:space="preserve">      &lt;td&gt;&lt;Select name="QualityDifferencesRating" onmousemove = "Recalculate(this)"&gt; &lt;Option Value="Low"&gt;Low&lt;/option&gt;&lt;Option Value = "Medium"&gt;Medium&lt;/option&gt;&lt;option Value = "High"&gt;High&lt;/option&gt;&lt;/Select&gt;&gt;&lt;/td&gt;</t>
  </si>
  <si>
    <t xml:space="preserve">  &lt;td&gt;&lt;input name = "QualityDifferencesScore" type ="text" size = 1 style="background-color:lightgrey;text-align:center"&gt;&lt;/td&gt;</t>
  </si>
  <si>
    <t xml:space="preserve">  &lt;td&gt;&lt;input name = "QualityDifferencesComment" Readonly="True" Type = "text" size = 100&gt;   &lt;/tr&gt; </t>
  </si>
  <si>
    <t xml:space="preserve">  &lt;td&gt;Other Differences&lt;/td&gt;</t>
  </si>
  <si>
    <t xml:space="preserve">      &lt;td&gt;&lt;Select name="OtherDifferencesRating" onmousemove = "Recalculate(this)"&gt; &lt;Option Value="Low"&gt;Low&lt;/option&gt;&lt;Option Value = "Medium"&gt;Medium&lt;/option&gt;&lt;option Value = "High"&gt;High&lt;/option&gt;&lt;/Select&gt;&gt;&lt;/td&gt;</t>
  </si>
  <si>
    <t xml:space="preserve">  &lt;td&gt;&lt;input name = "OtherDifferencesScore" type ="text" size = 1 style="background-color:lightgrey;text-align:center" &gt;&lt;/td&gt;</t>
  </si>
  <si>
    <t xml:space="preserve">  &lt;td&gt;&lt;input name = "OtherDifferencesComment" Readonly="True" Type = "text" size = 100&gt; &lt;/tr&gt; </t>
  </si>
  <si>
    <t xml:space="preserve">  &lt;td&gt;Switching Costs&lt;/td&gt;</t>
  </si>
  <si>
    <t xml:space="preserve">      &lt;td&gt;&lt;Select name="SwitchingCostsRating" onmousemove = "Recalculate(this)"&gt; &lt;Option Value="Low"&gt;Low&lt;/option&gt;&lt;Option Value = "Medium"&gt;Medium&lt;/option&gt;&lt;option Value = "High"&gt;High&lt;/option&gt;&lt;/Select&gt;&gt;&lt;/td&gt;</t>
  </si>
  <si>
    <t xml:space="preserve">  &lt;td&gt;&lt;input name = "SwitchingCostsScore" type ="text" size = 1 style="background-color:lightgrey;text-align:center"&gt;&lt;/td&gt;</t>
  </si>
  <si>
    <t xml:space="preserve">  &lt;td&gt;&lt;input name = "SwitchingCostsComment" Readonly="True" Type = "text" size = 100&gt;   &lt;/tr&gt;</t>
  </si>
  <si>
    <t xml:space="preserve">  &lt;td&gt;Customer Loyalty&lt;/td&gt;</t>
  </si>
  <si>
    <t xml:space="preserve">  &lt;td&gt;&lt;Select name="CustomerLoyaltyRating" onmousemove = "Recalculate(this)"&gt; &lt;Option Value="Low"&gt;Low&lt;/option&gt;&lt;Option Value = "Medium"&gt;Medium&lt;/option&gt;&lt;option Value = "High"&gt;High&lt;/option&gt;&lt;/Select&gt;&gt;&lt;/td&gt;</t>
  </si>
  <si>
    <t xml:space="preserve">  &lt;td&gt;&lt;input name = "CustomerLoyaktyScore" type ="text" size = 1 style="background-color:lightgrey;text-align:center"&gt;&lt;/td&gt;</t>
  </si>
  <si>
    <t xml:space="preserve">  &lt;td&gt;&lt;input name = "CustomerLoyaktyComment" Readonly="True" Type = "text" size = 100&gt; &lt;/tr&gt;</t>
  </si>
  <si>
    <t xml:space="preserve">      &lt;td&gt;&lt;strong&gt;Supplier Power&lt;strong&gt;&lt;/td&gt;</t>
  </si>
  <si>
    <t xml:space="preserve">      &lt;td&gt;&lt;input type ="text" name = "SupplierPowerRating" size = 6 style="text-align:left;background-color:lightblue;color:white"&gt;&lt;/td&gt;</t>
  </si>
  <si>
    <t xml:space="preserve">  &lt;td&gt;&lt;input type ="text" name = "SupplierPowerScore" size = 1 style="text-align:center;background-color:lightblue;color:black"&gt;&lt;/td&gt;</t>
  </si>
  <si>
    <t xml:space="preserve">  &lt;td&gt;Number Of Supplierss&lt;/td&gt;</t>
  </si>
  <si>
    <t xml:space="preserve">      &lt;td&gt;&lt;Select name="NumberOfSuppliersrsRating" onmousemove = "Recalculate(this)"&gt; &lt;Option Value="Low"&gt;Low&lt;/option&gt;&lt;Option Value = "Medium"&gt;Medium&lt;/option&gt;&lt;option Value = "High"&gt;High&lt;/option&gt;&lt;/Select&gt;&gt;&lt;/td&gt;</t>
  </si>
  <si>
    <t xml:space="preserve">  &lt;td&gt;&lt;input name = "NumberOfSuppliersOverallScore" type ="text" size = 1 style="background-color:lightgrey;text-align:center"&gt;&lt;/td&gt;</t>
  </si>
  <si>
    <t xml:space="preserve">  &lt;td&gt;&lt;input name = "NumberOfSuppliersComment" Readonly="True" Type = "text" size = 100&gt;</t>
  </si>
  <si>
    <t xml:space="preserve">  &lt;td&gt;Size Of Suppliers&lt;/td&gt;</t>
  </si>
  <si>
    <t xml:space="preserve">       &lt;td&gt;&lt;Select name="SizeOfSuppliersRating" onmousemove = "Recalculate(this)"&gt; &lt;Option Value="Low"&gt;Low&lt;/option&gt;&lt;Option Value = "Medium"&gt;Medium&lt;/option&gt;&lt;option Value = "High"&gt;High&lt;/option&gt;&lt;/Select&gt;&gt;&lt;/td&gt;</t>
  </si>
  <si>
    <t xml:space="preserve">  &lt;td&gt;&lt;input name = "SizeOfSuppliersOverallScore" type ="text" size = 1 style="background-color:lightgrey;text-align:center" &gt;&lt;/td&gt;</t>
  </si>
  <si>
    <t xml:space="preserve">  &lt;td&gt;&lt;input name = "SizeOfSuppliersComment" Readonly="True" Type = "text" size = 100&gt;   &lt;/tr&gt; </t>
  </si>
  <si>
    <t xml:space="preserve">  &lt;td&gt;Uniqueness Of Service&lt;/td&gt;</t>
  </si>
  <si>
    <t xml:space="preserve">      &lt;td&gt;&lt;Select name="UniquenessOfServiceRating" onmousemove = "Recalculate(this)"&gt; &lt;Option Value="Low"&gt;Low&lt;/option&gt;&lt;Option Value = "Medium"&gt;Medium&lt;/option&gt;&lt;option Value = "High"&gt;High&lt;/option&gt;&lt;/Select&gt;&gt;&lt;/td&gt;</t>
  </si>
  <si>
    <t xml:space="preserve">  &lt;td&gt;&lt;input name = "UniquenessOfServiceScore" type ="text" size = 1 style="background-color:lightgrey;text-align:center"&gt;&lt;/td&gt;</t>
  </si>
  <si>
    <t xml:space="preserve">  &lt;td&gt;&lt;input name = "UniquenessOfServiceComment" Readonly="True" Type = "text" size = 100&gt; &lt;/tr&gt; </t>
  </si>
  <si>
    <t xml:space="preserve">  &lt;td&gt;Costs Of Supplier Change&lt;/td&gt;</t>
  </si>
  <si>
    <t xml:space="preserve">      &lt;td&gt;&lt;Select name="CostsOfSupplierChangeRating" onmousemove = "Recalculate(this)"&gt; &lt;Option Value="Low"&gt;Low&lt;/option&gt;&lt;Option Value = "Medium"&gt;Medium&lt;/option&gt;&lt;option Value = "High"&gt;High&lt;/option&gt;&lt;/Select&gt;&gt;&lt;/td&gt;</t>
  </si>
  <si>
    <t xml:space="preserve">  &lt;td&gt;&lt;input name = "CostsOfSupplierChangeScore" type ="text" size = 1 style="background-color:lightgrey;text-align:center"&gt;&lt;/td&gt;</t>
  </si>
  <si>
    <t xml:space="preserve">  &lt;td&gt;&lt;input name = "CostsOfSupplierChangeComment" Readonly="True" Type = "text" size = 100&gt;   &lt;/tr&gt;</t>
  </si>
  <si>
    <t xml:space="preserve">  &lt;td&gt;Supplier Switching Costs&lt;/td&gt;</t>
  </si>
  <si>
    <t xml:space="preserve">  &lt;td&gt;&lt;Select name="SupplierSwitchingCostsRating" onmousemove = "Recalculate(this)"&gt; &lt;Option Value="Low"&gt;Low&lt;/option&gt;&lt;Option Value = "Medium"&gt;Medium&lt;/option&gt;&lt;option Value = "High"&gt;High&lt;/option&gt;&lt;/Select&gt;&gt;&lt;/td&gt;</t>
  </si>
  <si>
    <t xml:space="preserve">  &lt;td&gt;&lt;input name = "SupplierSwitchingCostsScore" type ="text" size = 1 style="background-color:lightgrey;text-align:center"&gt;&lt;/td&gt;</t>
  </si>
  <si>
    <t xml:space="preserve">  &lt;td&gt;&lt;input name = "SupplierSwitchingCostsComment" Readonly="True" Type = "text" size = 100&gt; &lt;/tr&gt;</t>
  </si>
  <si>
    <t xml:space="preserve">  &lt;tr style ="background-color:lightblue;color:black"&gt;</t>
  </si>
  <si>
    <t xml:space="preserve">      &lt;td&gt;&lt;strong&gt;Threats Of Substitution&lt;strong&gt;&lt;/td&gt;</t>
  </si>
  <si>
    <t xml:space="preserve">      &lt;td&gt;&lt;input type ="text" name = "ThreatsOfSubstitutionRating" size = 6 style="text-align:left;background-color:lightblue;color:white"&gt;&lt;/td&gt;</t>
  </si>
  <si>
    <t xml:space="preserve">  &lt;td&gt;&lt;input type ="text" name = "ThreatsOfSubstitutionScore" size = 1 style="text-align:center;background-color:lightblue;color:black"&gt;&lt;/td&gt;</t>
  </si>
  <si>
    <t xml:space="preserve">  &lt;td&gt;Substitute Performance&lt;/td&gt;</t>
  </si>
  <si>
    <t xml:space="preserve">      &lt;td&gt;&lt;Select name="SubstitutePerfomanceRating" onmousemove = "Recalculate(this)"&gt; &lt;Option Value="Low"&gt;Low&lt;/option&gt;&lt;Option Value = "Medium"&gt;Medium&lt;/option&gt;&lt;option Value = "High"&gt;High&lt;/option&gt;&lt;/Select&gt;&gt;&lt;/td&gt;</t>
  </si>
  <si>
    <t xml:space="preserve">  &lt;td&gt;&lt;input name = "SubstitutePerformanceScore" type ="text" size = 1 style="background-color:lightgrey;text-align:center"&gt;&lt;/td&gt;</t>
  </si>
  <si>
    <t xml:space="preserve">  &lt;td&gt;&lt;input name = "SubstitutePerfomanceComment" Readonly="True" Type = "text" size = 100&gt;</t>
  </si>
  <si>
    <t xml:space="preserve">  &lt;td&gt;Costs of Substitution&lt;/td&gt;</t>
  </si>
  <si>
    <t xml:space="preserve">      &lt;td&gt;&lt;Select name="CostsOfSubstitutionRating" onmousemove = "Recalculate(this)"&gt; &lt;Option Value="Low"&gt;Low&lt;/option&gt;&lt;Option Value = "Medium"&gt;Medium&lt;/option&gt;&lt;option Value = "High"&gt;High&lt;/option&gt;&lt;/Select&gt;&gt;&lt;/td&gt;</t>
  </si>
  <si>
    <t xml:space="preserve">  &lt;td&gt;&lt;input name = "CostsOfSubstitutionScore" type ="text" size = 1 style="background-color:lightgrey;text-align:center"&gt;&lt;/td&gt;</t>
  </si>
  <si>
    <t xml:space="preserve">  &lt;td&gt;&lt;input name = "CostsOfSubstitutionComment" Readonly="True" Type = "text" size = 100&gt;   &lt;/tr&gt; </t>
  </si>
  <si>
    <t xml:space="preserve">      &lt;td&gt;&lt;strong&gt;Buyer Power&lt;strong&gt;&lt;/td&gt;</t>
  </si>
  <si>
    <t xml:space="preserve">      &lt;td&gt;&lt;input type ="text" name = "BuyerPowerRating" size = 6 style="text-align:left;background-color:lightblue;color:white"&gt;&lt;/td&gt;</t>
  </si>
  <si>
    <t xml:space="preserve">  &lt;td&gt;&lt;input type ="text" name = "BuyerPowerScore" size = 1 style="text-align:center;background-color:lightblue;color:black"&gt;&lt;/td&gt;</t>
  </si>
  <si>
    <t xml:space="preserve">  &lt;td&gt;Number Of Customers&lt;/td&gt;</t>
  </si>
  <si>
    <t xml:space="preserve">      &lt;td&gt;&lt;Select name="NumberOfCustomersRating" onmousemove = "Recalculate(this)"&gt; &lt;Option Value="Low"&gt;Low&lt;/option&gt;&lt;Option Value = "Medium"&gt;Medium&lt;/option&gt;&lt;option Value = "High"&gt;High&lt;/option&gt;&lt;/Select&gt;&gt;&lt;/td&gt;</t>
  </si>
  <si>
    <t xml:space="preserve">  &lt;td&gt;&lt;input name = "NumberOfCCustomersScore" type ="text" size = 1 style="background-color:lightgrey;text-align:center"&gt;&lt;/td&gt;</t>
  </si>
  <si>
    <t xml:space="preserve">  &lt;td&gt;&lt;input name = "NumberOfCustomersComment" Readonly="True" Type = "text" size = 100&gt;</t>
  </si>
  <si>
    <t xml:space="preserve">  &lt;td&gt;Single Order Size&lt;/td&gt;</t>
  </si>
  <si>
    <t xml:space="preserve">      &lt;td&gt;&lt;Select name="SingleOrderSizeRating" onmousemove = "Recalculate(this)"&gt; &lt;Option Value="Low"&gt;Low&lt;/option&gt;&lt;Option Value = "Medium"&gt;Medium&lt;/option&gt;&lt;option Value = "High"&gt;High&lt;/option&gt;&lt;/Select&gt;&gt;&lt;/td&gt;</t>
  </si>
  <si>
    <t xml:space="preserve">  &lt;td&gt;&lt;input name = "SingleOrderSizeScore" type ="text" size = 1 style="background-color:lightgrey;text-align:center" &gt;&lt;/td&gt;</t>
  </si>
  <si>
    <t xml:space="preserve">  &lt;td&gt;&lt;input name = "SingleOrderSizeComment" Readonly="True" Type = "text" size = 100&gt;   </t>
  </si>
  <si>
    <t xml:space="preserve"> &lt;/tr&gt; </t>
  </si>
  <si>
    <t xml:space="preserve">  &lt;td&gt;Competitor Differences&lt;/td&gt;</t>
  </si>
  <si>
    <t xml:space="preserve">      &lt;td&gt;&lt;Select name="CompetitorDifferencesRating" onmousemove = "Recalculate(this)"&gt; &lt;Option Value="Low"&gt;Low&lt;/option&gt;&lt;Option Value = "Medium"&gt;Medium&lt;/option&gt;&lt;option Value = "High"&gt;High&lt;/option&gt;&lt;/Select&gt;&gt;&lt;/td&gt;</t>
  </si>
  <si>
    <t xml:space="preserve">  &lt;td&gt;&lt;input name = "CompetitorDifferencesScore" type ="text" size = 1 style="background-color:lightgrey;text-align:center"&gt;&lt;/td&gt;</t>
  </si>
  <si>
    <t xml:space="preserve">  &lt;td&gt;&lt;input name = "CompetitorDifferencesComment" Readonly="True" Type = "text" size = 100&gt; &lt;/tr&gt; </t>
  </si>
  <si>
    <t xml:space="preserve">  &lt;td&gt;Price Sensitivity&lt;/td&gt;</t>
  </si>
  <si>
    <t xml:space="preserve">      &lt;td&gt;&lt;Select name="PriceSensitivityRating" onmousemove = "Recalculate(this)"&gt; &lt;Option Value="Low"&gt;Low&lt;/option&gt;&lt;Option Value = "Medium"&gt;Medium&lt;/option&gt;&lt;option Value = "High"&gt;High&lt;/option&gt;&lt;/Select&gt;&gt;&lt;/td&gt;</t>
  </si>
  <si>
    <t xml:space="preserve">  &lt;td&gt;&lt;input name = "PriceSensitivityScore" type ="text" size = 1 style="background-color:lightgrey;text-align:center"&gt;&lt;/td&gt;</t>
  </si>
  <si>
    <t xml:space="preserve">  &lt;td&gt;&lt;input name = "PriceSensitivityComment" Readonly="True" Type = "text" size = 100&gt;   &lt;/tr&gt;</t>
  </si>
  <si>
    <t xml:space="preserve">  &lt;td&gt;Ability To Substitute&lt;/td&gt;</t>
  </si>
  <si>
    <t xml:space="preserve">  &lt;td&gt;&lt;Select name="AbilityToSubstituteRating"onmousemove = "Recalculate(this)" &gt; &lt;Option Value="Low"&gt;Low&lt;/option&gt;&lt;Option Value = "Medium"&gt;Medium&lt;/option&gt;&lt;option Value = "High"&gt;High&lt;/option&gt;&lt;/Select&gt;&gt;&lt;/td&gt;</t>
  </si>
  <si>
    <t xml:space="preserve">  &lt;td&gt;&lt;input name = "AbilityToSubstituteScore" type ="text" size = 1 style="background-color:lightgrey;text-align:center"&gt;&lt;/td&gt;</t>
  </si>
  <si>
    <t xml:space="preserve">  &lt;td&gt;&lt;input name = "AbilityToSubstituteComment" Readonly="True" Type = "text" size = 100&gt; </t>
  </si>
  <si>
    <t xml:space="preserve">  &lt;td&gt;Customers Switching Costs&lt;/td&gt;</t>
  </si>
  <si>
    <t xml:space="preserve">  &lt;td&gt;&lt;Select name="CustomersSwitchingCostsRating" onmousemove = "Recalculate(this)"&gt; &lt;Option Value="Low"&gt;Low&lt;/option&gt;&lt;Option Value = "Medium"&gt;Medium&lt;/option&gt;&lt;option Value = "High"&gt;High&lt;/option&gt;&lt;/Select&gt;&gt;&lt;/td&gt;</t>
  </si>
  <si>
    <t xml:space="preserve">  &lt;td&gt;&lt;input name = "CustomerSwitchingCostsScore" type ="text" size = 1 style="background-color:lightgrey;text-align:center"&gt;&lt;/td&gt;</t>
  </si>
  <si>
    <t xml:space="preserve">  &lt;td&gt;&lt;input name = "CustomersSwitchingCostsComment" Readonly="True" Type = "text" size = 100&gt; </t>
  </si>
  <si>
    <t xml:space="preserve">&lt;/tr&gt;  </t>
  </si>
  <si>
    <t>&lt;tr style ="background-color:darkblue;color:white"&gt;</t>
  </si>
  <si>
    <t xml:space="preserve">      &lt;td&gt;&lt;h4&gt;GRAND TOTAL&lt;/h4&gt;&lt;/td&gt;</t>
  </si>
  <si>
    <t xml:space="preserve">      &lt;td&gt;&lt;input type ="text" name = "SummaryRating" size = 6 style="text-align:left;background-color:darkblue;color:white"&gt;&lt;/td&gt;</t>
  </si>
  <si>
    <t xml:space="preserve">  &lt;td&gt;&lt;input type ="text" name = "SummaryScore" size = 1 style="text-align:center;background-color:darkblue;color:white"&gt;&lt;/td&gt;</t>
  </si>
  <si>
    <t xml:space="preserve">    &lt;/tr&gt; </t>
  </si>
  <si>
    <t xml:space="preserve">  </t>
  </si>
  <si>
    <t/>
  </si>
  <si>
    <t xml:space="preserve">  &lt;td&gt;&lt;/td&gt;   </t>
  </si>
  <si>
    <t xml:space="preserve">  &lt;td&gt;&lt;input name = "NumberOfCompetitorsComment" Readonly="True" Type = "text" size = 100&gt;&lt;/tr&gt;</t>
  </si>
  <si>
    <t xml:space="preserve">  &lt;td&gt;&lt;input name = "NumberOfSuppliersComment" Readonly="True" Type = "text" size = 100&gt;&lt;/tr&gt;</t>
  </si>
  <si>
    <t xml:space="preserve">  &lt;td&gt;&lt;input name = "NumberOfCustomersComment" Readonly="True" Type = "text" size = 100&gt;&lt;/tr&gt;</t>
  </si>
  <si>
    <t>IndustryCyclicality</t>
  </si>
  <si>
    <t>IndustryPerformance</t>
  </si>
  <si>
    <t>ThreatsOfNewEntryRating</t>
  </si>
  <si>
    <t>ThreatsOfNewEntryScore</t>
  </si>
  <si>
    <t>EntryCostsRating</t>
  </si>
  <si>
    <t>EntryCostsScore</t>
  </si>
  <si>
    <t>EntryCostsComment</t>
  </si>
  <si>
    <t>SpecialistKnowledgeRating</t>
  </si>
  <si>
    <t>SpecialKnowledgeScore</t>
  </si>
  <si>
    <t>SpecialistKnowledgeComment</t>
  </si>
  <si>
    <t>EconomiesOfScaleRating</t>
  </si>
  <si>
    <t>EconomiesOfScaleScore</t>
  </si>
  <si>
    <t>EconomiesOfScaleComment</t>
  </si>
  <si>
    <t>CostAdvantagesRating</t>
  </si>
  <si>
    <t>CostAdvantagesScore</t>
  </si>
  <si>
    <t>CostAdvantagesComment</t>
  </si>
  <si>
    <t>TechnologyProtectionRating</t>
  </si>
  <si>
    <t>TechnologyProtectionScore</t>
  </si>
  <si>
    <t>TechnologyProtectionComment</t>
  </si>
  <si>
    <t>BarriersToEntryRating</t>
  </si>
  <si>
    <t>BarriersToEntryScore</t>
  </si>
  <si>
    <t>BarriersToEntryComment</t>
  </si>
  <si>
    <t>CompetitiveRivalryRating</t>
  </si>
  <si>
    <t>CompetitiveRivalryScore</t>
  </si>
  <si>
    <t>NumberOfCompetitorsRating</t>
  </si>
  <si>
    <t>NumberOfCompetitorsScore</t>
  </si>
  <si>
    <t>NumberOfCompetitorsComment</t>
  </si>
  <si>
    <t>QualityDifferencesRating</t>
  </si>
  <si>
    <t>QualityDifferencesScore</t>
  </si>
  <si>
    <t>QualityDifferencesComment</t>
  </si>
  <si>
    <t>OtherDifferencesRating</t>
  </si>
  <si>
    <t>OtherDifferencesScore</t>
  </si>
  <si>
    <t>OtherDifferencesComment</t>
  </si>
  <si>
    <t>SwitchingCostsRating</t>
  </si>
  <si>
    <t>SwitchingCostsScore</t>
  </si>
  <si>
    <t>SwitchingCostsComment</t>
  </si>
  <si>
    <t>CustomerLoyaltyRating</t>
  </si>
  <si>
    <t>CustomerLoyaktyScore</t>
  </si>
  <si>
    <t>CustomerLoyaktyComment</t>
  </si>
  <si>
    <t>SupplierPowerRating</t>
  </si>
  <si>
    <t>SupplierPowerScore</t>
  </si>
  <si>
    <t>NumberOfSuppliersrsRating</t>
  </si>
  <si>
    <t>NumberOfSuppliersOverallScore</t>
  </si>
  <si>
    <t>NumberOfSuppliersComment</t>
  </si>
  <si>
    <t>SizeOfSuppliersRating</t>
  </si>
  <si>
    <t>SizeOfSuppliersOverallScore</t>
  </si>
  <si>
    <t>SizeOfSuppliersComment</t>
  </si>
  <si>
    <t>UniquenessOfServiceRating</t>
  </si>
  <si>
    <t>UniquenessOfServiceScore</t>
  </si>
  <si>
    <t>UniquenessOfServiceComment</t>
  </si>
  <si>
    <t>CostsOfSupplierChangeRating</t>
  </si>
  <si>
    <t>CostsOfSupplierChangeScore</t>
  </si>
  <si>
    <t>CostsOfSupplierChangeComment</t>
  </si>
  <si>
    <t>SupplierSwitchingCostsRating</t>
  </si>
  <si>
    <t>SupplierSwitchingCostsScore</t>
  </si>
  <si>
    <t>SupplierSwitchingCostsComment</t>
  </si>
  <si>
    <t>ThreatsOfSubstitutionRating</t>
  </si>
  <si>
    <t>ThreatsOfSubstitutionScore</t>
  </si>
  <si>
    <t>SubstitutePerfomanceRating</t>
  </si>
  <si>
    <t>SubstitutePerformanceScore</t>
  </si>
  <si>
    <t>SubstitutePerfomanceComment</t>
  </si>
  <si>
    <t>CostsOfSubstitutionRating</t>
  </si>
  <si>
    <t>CostsOfSubstitutionScore</t>
  </si>
  <si>
    <t>CostsOfSubstitutionComment</t>
  </si>
  <si>
    <t>BuyerPowerRating</t>
  </si>
  <si>
    <t>BuyerPowerScore</t>
  </si>
  <si>
    <t>NumberOfCustomersRating</t>
  </si>
  <si>
    <t>NumberOfCCustomersScore</t>
  </si>
  <si>
    <t>NumberOfCustomersComment</t>
  </si>
  <si>
    <t>SingleOrderSizeRating</t>
  </si>
  <si>
    <t>SingleOrderSizeScore</t>
  </si>
  <si>
    <t>SingleOrderSizeComment</t>
  </si>
  <si>
    <t>CompetitorDifferencesRating</t>
  </si>
  <si>
    <t>CompetitorDifferencesScore</t>
  </si>
  <si>
    <t>CompetitorDifferencesComment</t>
  </si>
  <si>
    <t>PriceSensitivityRating</t>
  </si>
  <si>
    <t>PriceSensitivityScore</t>
  </si>
  <si>
    <t>PriceSensitivityComment</t>
  </si>
  <si>
    <t>AbilityToSubstituteRating</t>
  </si>
  <si>
    <t>AbilityToSubstituteScore</t>
  </si>
  <si>
    <t>AbilityToSubstituteComment</t>
  </si>
  <si>
    <t>CustomersSwitchingCostsRating</t>
  </si>
  <si>
    <t>CustomerSwitchingCostsScore</t>
  </si>
  <si>
    <t>CustomersSwitchingCostsComment</t>
  </si>
  <si>
    <t>SummaryRating</t>
  </si>
  <si>
    <t>SummaryScore</t>
  </si>
  <si>
    <t>Form Variable</t>
  </si>
  <si>
    <t>Area</t>
  </si>
  <si>
    <t>ThreatsOfNewEntry</t>
  </si>
  <si>
    <t>CompetitiveRivalry</t>
  </si>
  <si>
    <t>SupplierPower</t>
  </si>
  <si>
    <t>ThreatsOfSubstitution</t>
  </si>
  <si>
    <t>BuyerPower</t>
  </si>
  <si>
    <t>GrandTotal</t>
  </si>
  <si>
    <t>Data Type</t>
  </si>
  <si>
    <t>GetIndustryBenchmarksDataRecord,php Code</t>
  </si>
  <si>
    <t>SQL Column name</t>
  </si>
  <si>
    <t>Len</t>
  </si>
  <si>
    <t>Max</t>
  </si>
  <si>
    <t>SQL Column Name - Fixed Length In Single Quotes</t>
  </si>
  <si>
    <t>Form variable with single quotes</t>
  </si>
  <si>
    <t>PHP Variable</t>
  </si>
  <si>
    <t>PHP with Single Quotes</t>
  </si>
  <si>
    <t>localStorage Variable</t>
  </si>
  <si>
    <t>Ratio Group</t>
  </si>
  <si>
    <t>Ratio</t>
  </si>
  <si>
    <t>Units</t>
  </si>
  <si>
    <t>PHP var Length</t>
  </si>
  <si>
    <t>PHP Variable Max</t>
  </si>
  <si>
    <t>Fixed Length PHP without
Quotes</t>
  </si>
  <si>
    <t>Fixed Length PHP with
Quotes</t>
  </si>
  <si>
    <t>PHP Variable Initialisation</t>
  </si>
  <si>
    <t>Form Variables Extraction</t>
  </si>
  <si>
    <t>Transfer PHP Variables to Local Storage</t>
  </si>
  <si>
    <t>Extract Form variables - Local Storage</t>
  </si>
  <si>
    <t>Update Form variables with Local Storage</t>
  </si>
  <si>
    <t xml:space="preserve">         VALUES</t>
  </si>
  <si>
    <t>LiquidityRatios</t>
  </si>
  <si>
    <t>CurrentRatio</t>
  </si>
  <si>
    <t>times</t>
  </si>
  <si>
    <t>DebtorDays</t>
  </si>
  <si>
    <t>Days</t>
  </si>
  <si>
    <t>CreditorDays</t>
  </si>
  <si>
    <t>Turnover/WorkingCapital</t>
  </si>
  <si>
    <t>%</t>
  </si>
  <si>
    <t>ProfitabilityRatios</t>
  </si>
  <si>
    <t>GrossProfit%</t>
  </si>
  <si>
    <t>OperatingProfitMargin</t>
  </si>
  <si>
    <t>ReturnOnAssets(ROA)</t>
  </si>
  <si>
    <t>ReturnOnInvestments(ROI)</t>
  </si>
  <si>
    <t>CapitalStructureRatios</t>
  </si>
  <si>
    <t>Long-termDebt/Equity</t>
  </si>
  <si>
    <t>TangibleNetWorth</t>
  </si>
  <si>
    <t>Equity/TotalAssets</t>
  </si>
  <si>
    <t>DebtServiceRatios</t>
  </si>
  <si>
    <t>InterestCover</t>
  </si>
  <si>
    <t>EBITDA/GrossInterestDebts</t>
  </si>
  <si>
    <t>ActivityRatios</t>
  </si>
  <si>
    <t>TotalAssets/Turnover</t>
  </si>
  <si>
    <t>PHP variable</t>
  </si>
  <si>
    <t>Form Variable With Single Quotes</t>
  </si>
  <si>
    <t>Fixed Length PHP With Quotes</t>
  </si>
  <si>
    <t>Max
Len</t>
  </si>
  <si>
    <t>Fixed Length Form Vairable</t>
  </si>
  <si>
    <t>localStorage Variable Fixed Length</t>
  </si>
  <si>
    <t>Initialise Local Storage</t>
  </si>
  <si>
    <t>CREATING TABLE QUERY</t>
  </si>
  <si>
    <t>SAVING QUERY</t>
  </si>
  <si>
    <t>VALUES</t>
  </si>
  <si>
    <t xml:space="preserve">  Commitment</t>
  </si>
  <si>
    <t xml:space="preserve">  Integrity</t>
  </si>
  <si>
    <t xml:space="preserve">  InformationQuality</t>
  </si>
  <si>
    <t xml:space="preserve">  Leadership</t>
  </si>
  <si>
    <t xml:space="preserve">  Strategy</t>
  </si>
  <si>
    <t xml:space="preserve">  Structure</t>
  </si>
  <si>
    <t xml:space="preserve">  Management</t>
  </si>
  <si>
    <t xml:space="preserve">  SuccessionPlanning</t>
  </si>
  <si>
    <t xml:space="preserve">  OrganisationalPlanning</t>
  </si>
  <si>
    <t xml:space="preserve">  CommitmentComment</t>
  </si>
  <si>
    <t xml:space="preserve">  IntegrityComment</t>
  </si>
  <si>
    <t xml:space="preserve">  InformationQualityComment</t>
  </si>
  <si>
    <t xml:space="preserve">  LeadershipComment</t>
  </si>
  <si>
    <t xml:space="preserve">  StrategyComment</t>
  </si>
  <si>
    <t xml:space="preserve">  StructureComment</t>
  </si>
  <si>
    <t xml:space="preserve">  ManagementComment</t>
  </si>
  <si>
    <t xml:space="preserve">  SuccessionPlanningComment</t>
  </si>
  <si>
    <t xml:space="preserve">  OrganisationalPlanningComment</t>
  </si>
  <si>
    <t xml:space="preserve">  CommitmentReviewComment</t>
  </si>
  <si>
    <t xml:space="preserve">  IntegrityReviewComment</t>
  </si>
  <si>
    <t xml:space="preserve">  InformationQualityReviewComment</t>
  </si>
  <si>
    <t xml:space="preserve">  LeadershipReviewComment</t>
  </si>
  <si>
    <t xml:space="preserve">  StrategyReviewComment</t>
  </si>
  <si>
    <t xml:space="preserve">  StructureReviewComment</t>
  </si>
  <si>
    <t xml:space="preserve">  ManagementReviewComment</t>
  </si>
  <si>
    <t xml:space="preserve">  SuccessionPlanningReviewComment</t>
  </si>
  <si>
    <t xml:space="preserve">  OrganisationalPlanningReviewComment</t>
  </si>
  <si>
    <t>Rating</t>
  </si>
  <si>
    <t>Justification</t>
  </si>
  <si>
    <t>ReviewComment</t>
  </si>
  <si>
    <t>Commitment</t>
  </si>
  <si>
    <t>Integrity</t>
  </si>
  <si>
    <t>InformationQuality</t>
  </si>
  <si>
    <t>Leadership</t>
  </si>
  <si>
    <t>Strategy</t>
  </si>
  <si>
    <t>Structure</t>
  </si>
  <si>
    <t>Management</t>
  </si>
  <si>
    <t>SuccessionPlanning</t>
  </si>
  <si>
    <t>OrganisationalPlanning</t>
  </si>
  <si>
    <t>CommitmentComment</t>
  </si>
  <si>
    <t>IntegrityComment</t>
  </si>
  <si>
    <t>InformationQualityComment</t>
  </si>
  <si>
    <t>LeadershipComment</t>
  </si>
  <si>
    <t>StrategyComment</t>
  </si>
  <si>
    <t>StructureComment</t>
  </si>
  <si>
    <t>ManagementComment</t>
  </si>
  <si>
    <t>SuccessionPlanningComment</t>
  </si>
  <si>
    <t>OrganisationalPlanningComment</t>
  </si>
  <si>
    <t>CommitmentReviewComment</t>
  </si>
  <si>
    <t>IntegrityReviewComment</t>
  </si>
  <si>
    <t>InformationQualityReviewComment</t>
  </si>
  <si>
    <t>LeadershipReviewComment</t>
  </si>
  <si>
    <t>StrategyReviewComment</t>
  </si>
  <si>
    <t>StructureReviewComment</t>
  </si>
  <si>
    <t>ManagementReviewComment</t>
  </si>
  <si>
    <t>SuccessionPlanningReviewComment</t>
  </si>
  <si>
    <t>OrganisationalPlanningReviewComment</t>
  </si>
  <si>
    <t>VARCHAR(10)</t>
  </si>
  <si>
    <t>VARCHAR(150)</t>
  </si>
  <si>
    <t xml:space="preserve">       username)</t>
  </si>
  <si>
    <t xml:space="preserve">       VALUES</t>
  </si>
  <si>
    <t>ShareholderName1</t>
  </si>
  <si>
    <t>ShareholderGender1</t>
  </si>
  <si>
    <t>ShareholderAge1</t>
  </si>
  <si>
    <t>ShareholderITCRef1</t>
  </si>
  <si>
    <t>ShareholderITCDate1</t>
  </si>
  <si>
    <t>ShareholderPaidDebts1</t>
  </si>
  <si>
    <t>ShareholderDefaults1</t>
  </si>
  <si>
    <t>ShareholderJudgements1</t>
  </si>
  <si>
    <t>ShareholderTraceAlerts1</t>
  </si>
  <si>
    <t>ShareholderBlacklisted1</t>
  </si>
  <si>
    <t>ShareholderFraudAlert1</t>
  </si>
  <si>
    <t>ShareholderTotalScore1</t>
  </si>
  <si>
    <t>ShareholderName2</t>
  </si>
  <si>
    <t>ShareholderGender2</t>
  </si>
  <si>
    <t>ShareholderAge2</t>
  </si>
  <si>
    <t>ShareholderITCRef2</t>
  </si>
  <si>
    <t>ShareholderITCDate2</t>
  </si>
  <si>
    <t>ShareholderPaidDebts2</t>
  </si>
  <si>
    <t>ShareholderDefaults2</t>
  </si>
  <si>
    <t>ShareholderJudgements2</t>
  </si>
  <si>
    <t>ShareholderTraceAlerts2</t>
  </si>
  <si>
    <t>ShareholderBlacklisted2</t>
  </si>
  <si>
    <t>ShareholderFraudAlert2</t>
  </si>
  <si>
    <t>ShareholderTotalScore2</t>
  </si>
  <si>
    <t>ShareholderName3</t>
  </si>
  <si>
    <t>ShareholderGender3</t>
  </si>
  <si>
    <t>ShareholderAge3</t>
  </si>
  <si>
    <t>ShareholderITCRef3</t>
  </si>
  <si>
    <t>ShareholderITCDate3</t>
  </si>
  <si>
    <t>ShareholderPaidDebts3</t>
  </si>
  <si>
    <t>ShareholderDefaults3</t>
  </si>
  <si>
    <t>ShareholderJudgements3</t>
  </si>
  <si>
    <t>ShareholderTraceAlerts3</t>
  </si>
  <si>
    <t>ShareholderBlacklisted3</t>
  </si>
  <si>
    <t>ShareholderFraudAlert3</t>
  </si>
  <si>
    <t>ShareholderTotalScore3</t>
  </si>
  <si>
    <t>ShareholderName4</t>
  </si>
  <si>
    <t>ShareholderGender4</t>
  </si>
  <si>
    <t>ShareholderAge4</t>
  </si>
  <si>
    <t>ShareholderITCRef4</t>
  </si>
  <si>
    <t>ShareholderITCDate4</t>
  </si>
  <si>
    <t>ShareholderPaidDebts4</t>
  </si>
  <si>
    <t>ShareholderDefaults4</t>
  </si>
  <si>
    <t>ShareholderJudgements4</t>
  </si>
  <si>
    <t>ShareholderTraceAlerts4</t>
  </si>
  <si>
    <t>ShareholderBlacklisted4</t>
  </si>
  <si>
    <t>ShareholderFraudAlert4</t>
  </si>
  <si>
    <t>ShareholderTotalScore4</t>
  </si>
  <si>
    <t>ShareholderName5</t>
  </si>
  <si>
    <t>ShareholderGender5</t>
  </si>
  <si>
    <t>ShareholderAge5</t>
  </si>
  <si>
    <t>ShareholderITCRef5</t>
  </si>
  <si>
    <t>ShareholderITCDate5</t>
  </si>
  <si>
    <t>ShareholderPaidDebts5</t>
  </si>
  <si>
    <t>ShareholderDefaults5</t>
  </si>
  <si>
    <t>ShareholderJudgements5</t>
  </si>
  <si>
    <t>ShareholderTraceAlerts5</t>
  </si>
  <si>
    <t>ShareholderBlacklisted5</t>
  </si>
  <si>
    <t>ShareholderFraudAlert5</t>
  </si>
  <si>
    <t>ShareholderTotalScore5</t>
  </si>
  <si>
    <t>ShareholderDate1</t>
  </si>
  <si>
    <t>ShareholderDate2</t>
  </si>
  <si>
    <t>ShareholderDate3</t>
  </si>
  <si>
    <t>ShareholderDate4</t>
  </si>
  <si>
    <t>ShareholderDate5</t>
  </si>
  <si>
    <t>Fixed Length Form Variable</t>
  </si>
  <si>
    <t>Shareholder Data - 1</t>
  </si>
  <si>
    <t>Shareholder Data - 2</t>
  </si>
  <si>
    <t>Shareholder Data - 3</t>
  </si>
  <si>
    <t>Shareholder Data - 4</t>
  </si>
  <si>
    <t>Shareholder Data - 5</t>
  </si>
  <si>
    <t>VARCHAR(100)</t>
  </si>
  <si>
    <t>DATE</t>
  </si>
  <si>
    <t>VARCHAR(6)</t>
  </si>
  <si>
    <t>FLOAT</t>
  </si>
  <si>
    <t>INT</t>
  </si>
  <si>
    <t>VARCHAR(3)</t>
  </si>
  <si>
    <t xml:space="preserve">           username VARCHAR(50) NOT NULL);</t>
  </si>
  <si>
    <t xml:space="preserve">      username)</t>
  </si>
  <si>
    <t xml:space="preserve">      '$username')";</t>
  </si>
  <si>
    <t>ShareholderComment</t>
  </si>
  <si>
    <t>OverallComment</t>
  </si>
  <si>
    <t>VARCHAR(200)</t>
  </si>
  <si>
    <t>ShareholderPercentageShares1</t>
  </si>
  <si>
    <t>ShareholderPercentageShares2</t>
  </si>
  <si>
    <t>ShareholderPercentageShares3</t>
  </si>
  <si>
    <t>ShareholderPercentageShares4</t>
  </si>
  <si>
    <t>ShareholderPercentageShares5</t>
  </si>
  <si>
    <t xml:space="preserve">      VALUES</t>
  </si>
  <si>
    <t>loan_type</t>
  </si>
  <si>
    <t>loan_amount</t>
  </si>
  <si>
    <t>property_type</t>
  </si>
  <si>
    <t>open_market_value</t>
  </si>
  <si>
    <t>loan_maturity</t>
  </si>
  <si>
    <t>rate_type</t>
  </si>
  <si>
    <t>irate</t>
  </si>
  <si>
    <t>insurance_replacement</t>
  </si>
  <si>
    <t>insurance_premium</t>
  </si>
  <si>
    <t>loan_installment</t>
  </si>
  <si>
    <t>loanandinsurance</t>
  </si>
  <si>
    <t>ltv_policy</t>
  </si>
  <si>
    <t>ltv</t>
  </si>
  <si>
    <t>rent</t>
  </si>
  <si>
    <t>relationship</t>
  </si>
  <si>
    <t>Savings</t>
  </si>
  <si>
    <t>Deposit</t>
  </si>
  <si>
    <t>Share</t>
  </si>
  <si>
    <t>ST</t>
  </si>
  <si>
    <t>Mortgages</t>
  </si>
  <si>
    <t>total_bbs_products</t>
  </si>
  <si>
    <t>loan_arrears</t>
  </si>
  <si>
    <t>renegotiate</t>
  </si>
  <si>
    <t>why_renogotiation</t>
  </si>
  <si>
    <t>loans_outstanding</t>
  </si>
  <si>
    <t>itc_ref</t>
  </si>
  <si>
    <t>judgement</t>
  </si>
  <si>
    <t>default_data</t>
  </si>
  <si>
    <t>trace_alerts</t>
  </si>
  <si>
    <t>blacklisted</t>
  </si>
  <si>
    <t>fraud_alert</t>
  </si>
  <si>
    <t>deduct</t>
  </si>
  <si>
    <t>Form Line Description</t>
  </si>
  <si>
    <t>Loan Type</t>
  </si>
  <si>
    <t>Tbody
 ID</t>
  </si>
  <si>
    <t>Display</t>
  </si>
  <si>
    <t>Onchange Function</t>
  </si>
  <si>
    <t>displaya</t>
  </si>
  <si>
    <t>Loan Amount Requested :</t>
  </si>
  <si>
    <t>instal()</t>
  </si>
  <si>
    <t>onfocus</t>
  </si>
  <si>
    <t>this.blur</t>
  </si>
  <si>
    <t>Property Type:</t>
  </si>
  <si>
    <t>Open Market Value:</t>
  </si>
  <si>
    <t>Loan Maturity Requested</t>
  </si>
  <si>
    <t>Rate Type Requested:</t>
  </si>
  <si>
    <t>Estimated Loan Current (Offered) Interest Rate pa</t>
  </si>
  <si>
    <t>Insurance Replacement Cost</t>
  </si>
  <si>
    <t>Estimated Insurance Premium</t>
  </si>
  <si>
    <t>premium()</t>
  </si>
  <si>
    <t>readonly</t>
  </si>
  <si>
    <t>Estimated Instalment of the requested Loan</t>
  </si>
  <si>
    <t>Estimated Instalment + Insurance Premium</t>
  </si>
  <si>
    <t>onclick</t>
  </si>
  <si>
    <t>mortinstal</t>
  </si>
  <si>
    <t>calcTotal</t>
  </si>
  <si>
    <t>Loan To Value Policy</t>
  </si>
  <si>
    <t>Monthly payment (rental/instalment):</t>
  </si>
  <si>
    <t>Age Of Relationshp with BBS:</t>
  </si>
  <si>
    <t>Savings Account:</t>
  </si>
  <si>
    <t>Deposit Account:</t>
  </si>
  <si>
    <t xml:space="preserve">Share Account: </t>
  </si>
  <si>
    <t>ST Loans:</t>
  </si>
  <si>
    <t>Mortgages:</t>
  </si>
  <si>
    <t>TOTAL BBS Products:</t>
  </si>
  <si>
    <t>BBS arrears for over 30days in last 12mnths?</t>
  </si>
  <si>
    <t>Renegotiated loans with arreas in past 24 months?</t>
  </si>
  <si>
    <t>Why was this needed ?</t>
  </si>
  <si>
    <t xml:space="preserve">Number of loans presently outstanding </t>
  </si>
  <si>
    <t>ITC REF NO.</t>
  </si>
  <si>
    <t>ITC REPORT -(Paid Debt)</t>
  </si>
  <si>
    <t>ITC REPORT: Judgement</t>
  </si>
  <si>
    <t>ITC REPORT: Default Data</t>
  </si>
  <si>
    <t>ITC REPORT: Trace Alerts</t>
  </si>
  <si>
    <t>BlackList Flag</t>
  </si>
  <si>
    <t>Fraud Alerts</t>
  </si>
  <si>
    <t xml:space="preserve">Deduction from source? </t>
  </si>
  <si>
    <t>paid_debts</t>
  </si>
  <si>
    <t>Loan data</t>
  </si>
  <si>
    <t>myltvpolicy</t>
  </si>
  <si>
    <t>Loan To Value</t>
  </si>
  <si>
    <t>loantoval</t>
  </si>
  <si>
    <t>Loan Name 1</t>
  </si>
  <si>
    <t>Loan Name 2</t>
  </si>
  <si>
    <t>Loan Name 3</t>
  </si>
  <si>
    <t>Loan Name 4</t>
  </si>
  <si>
    <t>Loan Name 5</t>
  </si>
  <si>
    <t>Loan Name 6</t>
  </si>
  <si>
    <t>Loan Name 7</t>
  </si>
  <si>
    <t>Loan Name 8</t>
  </si>
  <si>
    <t>Loan Name 9</t>
  </si>
  <si>
    <t>LoanName1</t>
  </si>
  <si>
    <t>LoanName2</t>
  </si>
  <si>
    <t>LoanName3</t>
  </si>
  <si>
    <t>LoanName4</t>
  </si>
  <si>
    <t>LoanName5</t>
  </si>
  <si>
    <t>LoanName6</t>
  </si>
  <si>
    <t>LoanName7</t>
  </si>
  <si>
    <t>LoanName8</t>
  </si>
  <si>
    <t>LoanName9</t>
  </si>
  <si>
    <t>TotalInstalments</t>
  </si>
  <si>
    <t>loan installment 1</t>
  </si>
  <si>
    <t>loan installment 2</t>
  </si>
  <si>
    <t>loan installment 3</t>
  </si>
  <si>
    <t>loan installment 4</t>
  </si>
  <si>
    <t>loan installment 5</t>
  </si>
  <si>
    <t>loan installment 6</t>
  </si>
  <si>
    <t>loan installment 7</t>
  </si>
  <si>
    <t>loan installment 8</t>
  </si>
  <si>
    <t>loan installment 9</t>
  </si>
  <si>
    <t>loan installment 10</t>
  </si>
  <si>
    <t>SQL Variable</t>
  </si>
  <si>
    <t>Loan_amount_requested</t>
  </si>
  <si>
    <t>loan_maturity_requested</t>
  </si>
  <si>
    <t>insurance_replacement_cost</t>
  </si>
  <si>
    <t>loan_to_value_policy</t>
  </si>
  <si>
    <t>loan_to_value</t>
  </si>
  <si>
    <t>rate_type_requested</t>
  </si>
  <si>
    <t>estimated_instalment</t>
  </si>
  <si>
    <t>estimated_instalment_insurance</t>
  </si>
  <si>
    <t>monthly_payment</t>
  </si>
  <si>
    <t>loan_name1</t>
  </si>
  <si>
    <t>loan_name2</t>
  </si>
  <si>
    <t>loan_name3</t>
  </si>
  <si>
    <t>loan_name4</t>
  </si>
  <si>
    <t>loan_name5</t>
  </si>
  <si>
    <t>loan_name6</t>
  </si>
  <si>
    <t>loan_name7</t>
  </si>
  <si>
    <t>loan_name8</t>
  </si>
  <si>
    <t>loan_name9</t>
  </si>
  <si>
    <t>loan_instalment1</t>
  </si>
  <si>
    <t>loan_instalment2</t>
  </si>
  <si>
    <t>loan_instalment3</t>
  </si>
  <si>
    <t>loan_instalment4</t>
  </si>
  <si>
    <t>loan_instalment5</t>
  </si>
  <si>
    <t>loan_instalment6</t>
  </si>
  <si>
    <t>loan_instalment7</t>
  </si>
  <si>
    <t>loan_instalment8</t>
  </si>
  <si>
    <t>loan_instalment9</t>
  </si>
  <si>
    <t>loan_instalment10</t>
  </si>
  <si>
    <t>Fixed Length SQL Variable</t>
  </si>
  <si>
    <t>username</t>
  </si>
  <si>
    <t>UPDATE  loan_date SET</t>
  </si>
  <si>
    <t>LoanInstalment1</t>
  </si>
  <si>
    <t>LoanInstalment2</t>
  </si>
  <si>
    <t>LoanInstalment3</t>
  </si>
  <si>
    <t>LoanInstalment4</t>
  </si>
  <si>
    <t>LoanInstalment5</t>
  </si>
  <si>
    <t>LoanInstalment6</t>
  </si>
  <si>
    <t>LoanInstalment7</t>
  </si>
  <si>
    <t>LoanInstalment8</t>
  </si>
  <si>
    <t>LoanInstalment9</t>
  </si>
  <si>
    <t>current_interest_rate</t>
  </si>
  <si>
    <t>estimated_insurance_premium</t>
  </si>
  <si>
    <t>age_of_relationship</t>
  </si>
  <si>
    <t>savings_Account</t>
  </si>
  <si>
    <t>deposit_Account</t>
  </si>
  <si>
    <t>share_Account</t>
  </si>
  <si>
    <t>ST_Loans</t>
  </si>
  <si>
    <t>mortgages</t>
  </si>
  <si>
    <t>bbs_arreas_12months</t>
  </si>
  <si>
    <t>renegotiated</t>
  </si>
  <si>
    <t>why_renegotiated</t>
  </si>
  <si>
    <t>number_of_loans_outstanding</t>
  </si>
  <si>
    <t>ITC_REF</t>
  </si>
  <si>
    <t>paid_debt</t>
  </si>
  <si>
    <t>judgment</t>
  </si>
  <si>
    <t>blacklist_flag</t>
  </si>
  <si>
    <t>fraud_alerts</t>
  </si>
  <si>
    <t>current_ratio_override_benchmark_value</t>
  </si>
  <si>
    <t>current_ratio_bench_mark_type</t>
  </si>
  <si>
    <t>current_ratio_policy_benchmark_value</t>
  </si>
  <si>
    <t>current_ratio_override_benchmark_type</t>
  </si>
  <si>
    <t>current_ratio_override_comment</t>
  </si>
  <si>
    <t>current_ratio_first_approval</t>
  </si>
  <si>
    <t>current_ratio_second_approval</t>
  </si>
  <si>
    <t>debtor_days_bench_mark_type</t>
  </si>
  <si>
    <t>debtor_days_policy_benchmark_value</t>
  </si>
  <si>
    <t>debtor_days_override_benchmark_type</t>
  </si>
  <si>
    <t>debtor_days_override_benchmark_value</t>
  </si>
  <si>
    <t>debtor_days_override_comment</t>
  </si>
  <si>
    <t>debtor_days_first_approval</t>
  </si>
  <si>
    <t>debtor_days_second_approval</t>
  </si>
  <si>
    <t>creditor_days_bench_mark_type</t>
  </si>
  <si>
    <t>creditor_days_policy_benchmark_value</t>
  </si>
  <si>
    <t>creditor_days_override_benchmark_type</t>
  </si>
  <si>
    <t>creditor_days_override_benchmark_value</t>
  </si>
  <si>
    <t>creditor_days_override_comment</t>
  </si>
  <si>
    <t>creditor_days_first_approval</t>
  </si>
  <si>
    <t>creditor_days_second_approval</t>
  </si>
  <si>
    <t>turnover_ToWC_bench_mark_type</t>
  </si>
  <si>
    <t>turnover_ToWC_policy_benchmark_value</t>
  </si>
  <si>
    <t>turnover_ToWC_override_benchmark_type</t>
  </si>
  <si>
    <t>turnover_ToWC_override_benchmark_value</t>
  </si>
  <si>
    <t>turnover_ToWC_override_comment</t>
  </si>
  <si>
    <t>turnover_ToWC_first_approval</t>
  </si>
  <si>
    <t>turnover_ToWC_second_approval</t>
  </si>
  <si>
    <t>turnover_growth_bench_mark_type</t>
  </si>
  <si>
    <t>turnover_growth_policy_benchmark_value</t>
  </si>
  <si>
    <t>turnover_growth_override_benchmark_type</t>
  </si>
  <si>
    <t>turnover_growth_override_benchmark_value</t>
  </si>
  <si>
    <t>turnover_growth_override_comment</t>
  </si>
  <si>
    <t>turnover_growth_first_approval</t>
  </si>
  <si>
    <t>turnover_growth_second_approval</t>
  </si>
  <si>
    <t>gross_profit_margin_bench_mark_type</t>
  </si>
  <si>
    <t>gross_profit_margin_policy_benchmark_value</t>
  </si>
  <si>
    <t>gross_profit_margin_override_benchmark_type</t>
  </si>
  <si>
    <t>gross_profit_margin_override_benchmark_value</t>
  </si>
  <si>
    <t>gross_profit_margin_override_comment</t>
  </si>
  <si>
    <t>gross_profit_margin_first_approval</t>
  </si>
  <si>
    <t>gross_profit_margin_second_approval</t>
  </si>
  <si>
    <t>operating_profit_margin_bench_mark_type</t>
  </si>
  <si>
    <t>operating_profit_margin_policy_benchmark_value</t>
  </si>
  <si>
    <t>operating_profit_margin_override_benchmark_type</t>
  </si>
  <si>
    <t>operating_profit_margin_override_benchmark_value</t>
  </si>
  <si>
    <t>operating_profit_margin_override_comment</t>
  </si>
  <si>
    <t>operating_profit_margin_first_approval</t>
  </si>
  <si>
    <t>operating_profit_margin_second_approval</t>
  </si>
  <si>
    <t>ROA_bench_mark_type</t>
  </si>
  <si>
    <t>ROA_policy_benchmark_value</t>
  </si>
  <si>
    <t>ROA_override_benchmark_type</t>
  </si>
  <si>
    <t>ROA_override_benchmark_value</t>
  </si>
  <si>
    <t>ROA_override_comment</t>
  </si>
  <si>
    <t>ROA_first_approval</t>
  </si>
  <si>
    <t>ROA_second_approval</t>
  </si>
  <si>
    <t>ROI_bench_mark_type</t>
  </si>
  <si>
    <t>ROI_policy_benchmark_value</t>
  </si>
  <si>
    <t>ROI_override_benchmark_type</t>
  </si>
  <si>
    <t>ROI_override_benchmark_value</t>
  </si>
  <si>
    <t>ROI_override_comment</t>
  </si>
  <si>
    <t>ROI_first_approval</t>
  </si>
  <si>
    <t>ROI_second_approval</t>
  </si>
  <si>
    <t>longterm_debt_ToEquity_bench_mark_type</t>
  </si>
  <si>
    <t>longterm_debt_ToEquity_policy_benchmark_value</t>
  </si>
  <si>
    <t>longterm_debt_ToEquity_override_benchmark_type</t>
  </si>
  <si>
    <t>longterm_debt_ToEquity_override_benchmark_value</t>
  </si>
  <si>
    <t>longterm_debt_ToEquity_override_comment</t>
  </si>
  <si>
    <t>longterm_debt_ToEquity_first_approval</t>
  </si>
  <si>
    <t>longterm_debt_ToEquity_second_approval</t>
  </si>
  <si>
    <t>debt_ToTangible_net_worth_bench_mark_type</t>
  </si>
  <si>
    <t>debt_ToTangible_net_worth_policy_benchmark_value</t>
  </si>
  <si>
    <t>debt_ToTangible_net_worth_override_benchmark_type</t>
  </si>
  <si>
    <t>debt_ToTangible_net_worth_override_benchmark_value</t>
  </si>
  <si>
    <t>debt_ToTangible_net_worth_override_comment</t>
  </si>
  <si>
    <t>debt_ToTangible_net_worth_first_approval</t>
  </si>
  <si>
    <t>debt_ToTangible_net_worth_second_approval</t>
  </si>
  <si>
    <t>equity_ToTotal_assets_bench_mark_type</t>
  </si>
  <si>
    <t>equity_ToTotal_assets_policy_benchmark_value</t>
  </si>
  <si>
    <t>equity_ToTotal_assets_override_benchmark_type</t>
  </si>
  <si>
    <t>equity_ToTotal_assets_override_benchmark_value</t>
  </si>
  <si>
    <t>equity_ToTotal_assets_override_comment</t>
  </si>
  <si>
    <t>equity_ToTotal_assets_first_approval</t>
  </si>
  <si>
    <t>equity_ToTotal_assets_second_approval</t>
  </si>
  <si>
    <t>interest_cover_bench_mark_type</t>
  </si>
  <si>
    <t>interest_cover_policy_benchmark_value</t>
  </si>
  <si>
    <t>interest_cover_override_benchmark_type</t>
  </si>
  <si>
    <t>interest_cover_override_benchmark_value</t>
  </si>
  <si>
    <t>interest_cover_override_comment</t>
  </si>
  <si>
    <t>interest_cover_first_approval</t>
  </si>
  <si>
    <t>interest_cover_second_approval</t>
  </si>
  <si>
    <t>EBITDA_ToDebt_bench_mark_type</t>
  </si>
  <si>
    <t>EBITDA_ToDebt_policy_benchmark_value</t>
  </si>
  <si>
    <t>EBITDA_ToDebt_override_benchmark_type</t>
  </si>
  <si>
    <t>EBITDA_ToDebt_override_benchmark_value</t>
  </si>
  <si>
    <t>EBITDA_ToDebt_override_comment</t>
  </si>
  <si>
    <t>EBITDA_ToDebt_first_approval</t>
  </si>
  <si>
    <t>EBITDA_ToDebt_second_approval</t>
  </si>
  <si>
    <t>benchmark_override_first_reviewer_comment</t>
  </si>
  <si>
    <t>benchmark_override_second_reviewer_comment</t>
  </si>
  <si>
    <t>application_ref</t>
  </si>
  <si>
    <t>company_reg_no</t>
  </si>
  <si>
    <t>loan_number</t>
  </si>
  <si>
    <t>INSERT QUERY - SQL TABLE SECTION</t>
  </si>
  <si>
    <t>INSERT QUERY - SQL TABLE VALUES SECTION</t>
  </si>
  <si>
    <t>SQL DATA TYPE</t>
  </si>
  <si>
    <t>VARCHAR(50)</t>
  </si>
  <si>
    <t>VARCHAR(500)</t>
  </si>
  <si>
    <t>SQL CREATE TABLE QUERY</t>
  </si>
  <si>
    <t>BOOLEAN</t>
  </si>
  <si>
    <t>CurrentRatioBenchmarkType_</t>
  </si>
  <si>
    <t>CurrentRatioPolicyBenchmarkValue_</t>
  </si>
  <si>
    <t>CurrentRatioOverrideBenchmarkType_</t>
  </si>
  <si>
    <t>CurrentRatioOverrideBenchmarkValue_</t>
  </si>
  <si>
    <t>CurrentRatioOverrideComment_</t>
  </si>
  <si>
    <t>CurrentRatioBenchmarkFirstApproval_</t>
  </si>
  <si>
    <t>CurrentRatioBenchmarkSecondApproval_</t>
  </si>
  <si>
    <t>DebtorDaysBenchmarkType_</t>
  </si>
  <si>
    <t>DebtorDaysPolicyBenchmarkValue_</t>
  </si>
  <si>
    <t>DebtorDaysOverrideBenchmarkType_</t>
  </si>
  <si>
    <t>DebtorDaysOverrideBenchmarkValue_</t>
  </si>
  <si>
    <t>DebtorDaysOverrideComment_</t>
  </si>
  <si>
    <t>DebtorDaysBenchmarkFirstApproval_</t>
  </si>
  <si>
    <t>DebtorDaysBenchmarkSecondApproval_</t>
  </si>
  <si>
    <t>CreditorDaysBenchmarkType_</t>
  </si>
  <si>
    <t>CreditorDaysPolicyBenchmarkValue_</t>
  </si>
  <si>
    <t>CreditorDaysOverrideBenchmarkType_</t>
  </si>
  <si>
    <t>CreditorDaysOverrideBenchmarkValue_</t>
  </si>
  <si>
    <t>CreditorDaysOverrideComment_</t>
  </si>
  <si>
    <t>CreditorDaysBenchmarkFirstApproval_</t>
  </si>
  <si>
    <t>CreditorDaysBenchmarkSecondApproval_</t>
  </si>
  <si>
    <t>TurnoverToWCBenchmarkType_</t>
  </si>
  <si>
    <t>TurnoverToWCPolicyBenchmarkValue_</t>
  </si>
  <si>
    <t>TurnoverToWCOverrideBenchmarkType_</t>
  </si>
  <si>
    <t>TurnoverToWCOverrideBenchmarkValue_</t>
  </si>
  <si>
    <t>TurnoverToWCOverrideComment_</t>
  </si>
  <si>
    <t>TurnoverToWCBenchmarkFirstApproval_</t>
  </si>
  <si>
    <t>TurnoverToWCBenchmarkSecondApproval_</t>
  </si>
  <si>
    <t>TurnoverGrowthBenchmarkType_</t>
  </si>
  <si>
    <t>TurnoverGrowthPolicyBenchmarkValue_</t>
  </si>
  <si>
    <t>TurnoverGrowthOverrideBenchmarkType_</t>
  </si>
  <si>
    <t>TurnoverGrowthOverrideBenchmarkValue_</t>
  </si>
  <si>
    <t>TurnoverGrowthOverrideComment_</t>
  </si>
  <si>
    <t>TurnoverGrowthBenchmarkFirstApproval_</t>
  </si>
  <si>
    <t>TurnoverGrowthBenchmarkSecondApproval_</t>
  </si>
  <si>
    <t>GrossProfitMarginBenchmarkType_</t>
  </si>
  <si>
    <t>GrossProfitMarginPolicyBenchmarkValue_</t>
  </si>
  <si>
    <t>GrossProfitMarginOverrideBenchmarkType_</t>
  </si>
  <si>
    <t>GrossProfitMarginOverrideBenchmarkValue_</t>
  </si>
  <si>
    <t>GrossProfitMarginOverrideComment_</t>
  </si>
  <si>
    <t>GrossProfitMarginBenchmarkFirstApproval_</t>
  </si>
  <si>
    <t>GrossProfitMarginBenchmarkSecondApproval_</t>
  </si>
  <si>
    <t>OperatingProfitMarginBenchmarkType_</t>
  </si>
  <si>
    <t>OperatingProfitMarginPolicyBenchmarkValue_</t>
  </si>
  <si>
    <t>OperatingProfitMarginOverrideBenchmarkType_</t>
  </si>
  <si>
    <t>OperatingProfitMarginOverrideBenchmarkValue_</t>
  </si>
  <si>
    <t>OperatingProfitMarginOverrideComment_</t>
  </si>
  <si>
    <t>OperatingProfitMarginBenchmarkFirstApproval_</t>
  </si>
  <si>
    <t>OperatingProfitMarginBenchmarkSecondApproval_</t>
  </si>
  <si>
    <t>ROABenchmarkType_</t>
  </si>
  <si>
    <t>ROAPolicyBenchmarkValue_</t>
  </si>
  <si>
    <t>ROAOverrideBenchmarkType_</t>
  </si>
  <si>
    <t>ROAOverrideBenchmarkValue_</t>
  </si>
  <si>
    <t>ROAOverrideComment_</t>
  </si>
  <si>
    <t>ROABenchmarkFirstApproval_</t>
  </si>
  <si>
    <t>ROABenchmarkSecondApproval_</t>
  </si>
  <si>
    <t>ROIBenchmarkType_</t>
  </si>
  <si>
    <t>ROIPolicyBenchmarkValue_</t>
  </si>
  <si>
    <t>ROIOverrideBenchmarkType_</t>
  </si>
  <si>
    <t>ROIOverrideBenchmarkValue_</t>
  </si>
  <si>
    <t>ROIOverrideComment_</t>
  </si>
  <si>
    <t>ROIBenchmarkFirstApproval_</t>
  </si>
  <si>
    <t>ROIBenchmarkSecondApproval_</t>
  </si>
  <si>
    <t>LongtermDebtToEquityBenchmarkType_</t>
  </si>
  <si>
    <t>LongtermDebtToEquityPolicyBenchmarkValue_</t>
  </si>
  <si>
    <t>LongtermDebtToEquityOverrideBenchmarkType_</t>
  </si>
  <si>
    <t>LongtermDebtToEquityOverrideBenchmarkValue_</t>
  </si>
  <si>
    <t>LongtermDebtToEquityOverrideComment_</t>
  </si>
  <si>
    <t>LongtermDebtToEquityBenchmarkFirstApproval_</t>
  </si>
  <si>
    <t>LongtermDebtToEquityBenchmarkSecondApproval_</t>
  </si>
  <si>
    <t>DebtToTangibleNetWorthBenchmarkType_</t>
  </si>
  <si>
    <t>DebtToTangibleNetWorthPolicyBenchmarkValue_</t>
  </si>
  <si>
    <t>DebtToTangibleNetWorthOverrideBenchmarkType_</t>
  </si>
  <si>
    <t>DebtToTangibleNetWorthOverrideBenchmarkValue_</t>
  </si>
  <si>
    <t>DebtToTangibleNetWorthOverrideComment_</t>
  </si>
  <si>
    <t>DebtToTangibleNetWorthBenchmarkFirstApproval_</t>
  </si>
  <si>
    <t>DebtToTangibleNetWorthBenchmarkSecondApproval_</t>
  </si>
  <si>
    <t>EquityToTotalAssetsBenchmarkType_</t>
  </si>
  <si>
    <t>EquityToTotalAssetsPolicyBenchmarkValue_</t>
  </si>
  <si>
    <t>EquityToTotalAssetsOverrideBenchmarkType_</t>
  </si>
  <si>
    <t>EquityToTotalAssetsOverrideBenchmarkValue_</t>
  </si>
  <si>
    <t>EquityToTotalAssetsOverrideComment_</t>
  </si>
  <si>
    <t>EquityToTotalAssetsBenchmarkFirstApproval_</t>
  </si>
  <si>
    <t>EquityToTotalAssetsBenchmarkSecondApproval_</t>
  </si>
  <si>
    <t>InterestCoverBenchmarkType_</t>
  </si>
  <si>
    <t>InterestCoverPolicyBenchmarkValue_</t>
  </si>
  <si>
    <t>InterestCoverOverrideBenchmarkType_</t>
  </si>
  <si>
    <t>InterestCoverOverrideBenchmarkValue_</t>
  </si>
  <si>
    <t>InterestCoverOverrideComment_</t>
  </si>
  <si>
    <t>InterestCoverBenchmarkFirstApproval_</t>
  </si>
  <si>
    <t>InterestCoverBenchmarkSecondApproval_</t>
  </si>
  <si>
    <t>EBITDAToDebtBenchmarkType_</t>
  </si>
  <si>
    <t>EBITDAToDebtPolicyBenchmarkValue_</t>
  </si>
  <si>
    <t>EBITDAToDebtOverrideBenchmarkType_</t>
  </si>
  <si>
    <t>EBITDAToDebtOverrideBenchmarkValue_</t>
  </si>
  <si>
    <t>EBITDAToDebtOverrideComment_</t>
  </si>
  <si>
    <t>EBITDAToDebtBenchmarkFirstApproval_</t>
  </si>
  <si>
    <t>EBITDAToDebtBenchmarkSecondApproval_</t>
  </si>
  <si>
    <t>BenchmarkOverrideFirstReviewerComment_</t>
  </si>
  <si>
    <t>BenchmarkOverrideSecondReviewerComment_</t>
  </si>
  <si>
    <t>`</t>
  </si>
  <si>
    <t>Reading Data From File</t>
  </si>
  <si>
    <t>Reading SQL record columns to PHP Variables</t>
  </si>
  <si>
    <t>Reading SQL File Record</t>
  </si>
  <si>
    <t>Reading SQL File</t>
  </si>
  <si>
    <t>Read SQL table data record fields into a PHP holding variable</t>
  </si>
  <si>
    <t>Activity</t>
  </si>
  <si>
    <t>CompanyData</t>
  </si>
  <si>
    <t>Input Element</t>
  </si>
  <si>
    <t>TrackerDateSaved</t>
  </si>
  <si>
    <t>TrackerSavedBy</t>
  </si>
  <si>
    <t>Tracker1stReviewDate</t>
  </si>
  <si>
    <t>Tracker2ndReviewDate</t>
  </si>
  <si>
    <t>Tracker2ndReviewer</t>
  </si>
  <si>
    <t>Tracker1stReviewComment</t>
  </si>
  <si>
    <t>Tracker2ndReviewComment</t>
  </si>
  <si>
    <t>LoanData</t>
  </si>
  <si>
    <t>IncomeStatement</t>
  </si>
  <si>
    <t>CurrentAssets</t>
  </si>
  <si>
    <t>NonCurrentAssets</t>
  </si>
  <si>
    <t>CurrentLiabilities</t>
  </si>
  <si>
    <t>NonCurrentLiabilities</t>
  </si>
  <si>
    <t>Equity</t>
  </si>
  <si>
    <t>IndustryAnalysis</t>
  </si>
  <si>
    <t>ManagementAnalysis</t>
  </si>
  <si>
    <t>ShareholderAnalysis</t>
  </si>
  <si>
    <t>BehavioralAnalysis</t>
  </si>
  <si>
    <t>IndustryBenchmarksOverrides</t>
  </si>
  <si>
    <t>ProgressTrackerForm</t>
  </si>
  <si>
    <t>Tracker1stReviewer</t>
  </si>
  <si>
    <t>&lt;body style="background-color:lightgrey;" &gt;</t>
  </si>
  <si>
    <t>&lt;!--&lt;label for="number"&gt;How much would you like to pay?&lt;/label&gt;&lt;br /&gt;--&gt;</t>
  </si>
  <si>
    <t xml:space="preserve">&lt;form name="ScoreCardForm"  onsubmit="return validateForm()" method="post"&gt;&gt;    </t>
  </si>
  <si>
    <t>&lt;table border = 0 cellspacing = 0 class = "bdr" align = "center" autocomplete = on &gt;</t>
  </si>
  <si>
    <t xml:space="preserve"> &lt;tr&gt;</t>
  </si>
  <si>
    <t>&lt;td&gt;&lt;img src="img1.gif" alt="nknk" name="g" width="554" height="208"/&gt;&lt;/td&gt;</t>
  </si>
  <si>
    <t>&lt;td&gt;&lt;img src="img2.jpg" alt="nknk" name="g" width="554" height="208"/&gt;&lt;/td&gt;</t>
  </si>
  <si>
    <t>&lt;table align = "center" border = 1 bordercolor = 1 cellspacing = 0 cellpadding =0&gt;</t>
  </si>
  <si>
    <t>&lt;td colspan = 4 align = left&gt;Company Size &amp;nbsp;&amp;nbsp;&amp;nbsp;:&lt;input name = "company_size" class = "header" readonly size = 3 style = "font-weight:bold" &gt;&lt;/td&gt;</t>
  </si>
  <si>
    <t>&lt;td colspan = 6 align = right&gt;Application Ref No  :&lt;input name = "application_ref" class = "header" readonly  &gt;Company Reg No:&lt;input name = "company_reg_no" class = "header" readonly&gt;&lt;/td&gt;</t>
  </si>
  <si>
    <t>&lt;td colspan = 4 align = left&gt;Industrial Sector  :&lt;input name = "industrial_sector" class = "header" readonly size = 40 style = "font-weight:bold" &gt;&lt;/td&gt;</t>
  </si>
  <si>
    <t>&lt;td colspan = 6 align = right&gt;Loan Number  :&lt;input name = "loan_number" class = "header" readonly&gt;Username______:&lt;input name ="username" class = "header" readonly&gt;&lt;/td&gt;</t>
  </si>
  <si>
    <t>&lt;tr&gt;&lt;td cellspacing = 0 colspan = 10 align = "center" style="background-color:darkblue;color:white"&gt;&lt;h3&gt;&lt;p id = "legal_name"&gt;GARE VISION (PTY) LTD&lt;/p&gt;&lt;/h3&gt;&lt;/td&gt;&lt;/tr&gt;</t>
  </si>
  <si>
    <t>&lt;th&gt;&lt;h5 style="color:white;text-align:left"&gt;&lt;br&gt;FINANCIAL ANALYSIS&lt;h5&gt;&lt;/th&gt;</t>
  </si>
  <si>
    <t>&lt;th style="color:white"&gt;Benchmark&lt;br&gt;Type&lt;/th&gt;</t>
  </si>
  <si>
    <t>&lt;th style="color:white"&gt;Policy&lt;br&gt;Benchmark&lt;br&gt;Value&lt;/th&gt;</t>
  </si>
  <si>
    <t>&lt;th style="color:white"&gt;Override&lt;br&gt;Benchmark&lt;br&gt;Value&lt;/th&gt;</t>
  </si>
  <si>
    <t>&lt;th style="color:white"&gt;Applied&lt;br&gt;Benchmark&lt;br&gt;Value&lt;/th&gt;</t>
  </si>
  <si>
    <t>&lt;th style="color:white"&gt;Calculated&lt;br&gt;Value&lt;/th&gt;</t>
  </si>
  <si>
    <t>&lt;th style="color:white"&gt;Pass?&lt;/th&gt;</t>
  </si>
  <si>
    <t>&lt;th style="color:white"&gt;Maximum&lt;br&gt;Score&lt;/th&gt;</t>
  </si>
  <si>
    <t>&lt;th style="color:white"&gt;Score&lt;/th&gt;</t>
  </si>
  <si>
    <t>&lt;th style="color:white" align = left&gt;Comment&lt;/th&gt;</t>
  </si>
  <si>
    <t>&lt;tr bgcolor = lightgrey&gt;</t>
  </si>
  <si>
    <t>&lt;th align = left style = "color:black"&gt;&lt;strong&gt;GRAND TOTAL SCORE&lt;/strong&gt;&lt;/th&gt;</t>
  </si>
  <si>
    <t>&lt;th&gt;&lt;/th&gt;</t>
  </si>
  <si>
    <t>&lt;th&gt;&lt;input size = 3 name = "GrandTotalMaxScore" readonly style="background-Color:lightgrey;color:black;text-align:right;font-weight:bold"&gt;&lt;/th&gt;</t>
  </si>
  <si>
    <t>&lt;th&gt;&lt;input size = 3 name = "GrandTotalScore" readonly style="background-Color:lightgrey;color:black;text-align:right;font-weight:bold"&gt;&lt;/th&gt;</t>
  </si>
  <si>
    <t>&lt;th style="color:white" align = left&gt;&lt;input size = 40&gt;&lt;/th&gt;</t>
  </si>
  <si>
    <t>&lt;tr style ="background-color:lightblue;color:black" &gt;</t>
  </si>
  <si>
    <t>&lt;td&gt;&lt;strong&gt;Liquidity Ratios&lt;strong&gt;&lt;/td&gt;</t>
  </si>
  <si>
    <t>&lt;td&gt;&lt;/td&gt;</t>
  </si>
  <si>
    <t xml:space="preserve">&lt;td&gt;&lt;/td&gt;  </t>
  </si>
  <si>
    <t>&lt;td align = center&gt;&lt;input readonly size = 3 name = "TotalLiquidityMaxScore" style = "background-Color:powderblue;font-weight:bold;text-align:right"&gt;&lt;/td&gt;</t>
  </si>
  <si>
    <t>&lt;td align = center&gt;&lt;input readonly size = 3 name = "TotalLiquidityScore" style = "background-Color:powderblue;font-weight:bold;text-align:right"&gt;&lt;/td&gt;</t>
  </si>
  <si>
    <t>&lt;tr align = center&gt;</t>
  </si>
  <si>
    <t>&lt;td align = left&gt;Current Ratio&lt;/td&gt;</t>
  </si>
  <si>
    <t>&lt;td&gt;&lt;Input size  = 3 type="text" name="CurrentRatioBenchmarkType"  value ="Industry" readonly&gt;&lt;/td&gt;</t>
  </si>
  <si>
    <t>&lt;td&gt;&lt;Input size  = 3 type="text" name="CurrentRatioPolicyBenchmarkValue"     style="text-align:right;" readonly&gt;&lt;/td&gt;</t>
  </si>
  <si>
    <t>&lt;td&gt;&lt;Input size  = 3 type="text" name="CurrentRatioBenchmarkValue"     style="text-align:right;" readonly&gt;&lt;/td&gt;</t>
  </si>
  <si>
    <t>&lt;td&gt;&lt;Input size  = 3 type="text" name="CurrentRatioAppliedBenchmarkValue"     style="text-align:right;" readonly&gt;&lt;/td&gt;</t>
  </si>
  <si>
    <t>&lt;td&gt;&lt;Input size  = 3 type="text" name="CurrentRatioValue"     style="text-align:right;" readonly&gt;&lt;/td&gt;</t>
  </si>
  <si>
    <t>&lt;td&gt;&lt;Input size  = 3 type="text" name="CurrentRatioPass"  style="text-align:center;" readonly&gt;&lt;/td&gt;</t>
  </si>
  <si>
    <t>&lt;td&gt;&lt;Input size  = 3 type="text" name="CurrentRatioMaxScore"  style="text-align:right;" readonly&gt;&lt;/td&gt;</t>
  </si>
  <si>
    <t>&lt;td&gt;&lt;Input size  = 3 type="text" name="CurrentRatioScore"  style="text-align:right;" readonly&gt;&lt;/td&gt;</t>
  </si>
  <si>
    <t>&lt;td align = left&gt;&lt;Input size = 40 type="text" name="CurrentRatioComment"  style="text-align:right;"&gt;&lt;/td&gt;</t>
  </si>
  <si>
    <t>&lt;td align = left&gt;Debtor Days&lt;/td&gt;</t>
  </si>
  <si>
    <t>&lt;td&gt;&lt;Input size  = 3 type="text" name="DebtorDaysBenchmarkType" value ="Global"    readonly&gt;&lt;/td&gt;</t>
  </si>
  <si>
    <t>&lt;td&gt;&lt;Input size  = 3 type="text" name="DebtorDaysPolicyBenchmarkValue"     style="text-align:right;" readonly&gt;&lt;/td&gt;</t>
  </si>
  <si>
    <t>&lt;td&gt;&lt;Input size  = 3 type="text" name="DebtorDaysBenchmarkValue"     style="text-align:right;" readonly&gt;&lt;/td&gt;</t>
  </si>
  <si>
    <t>&lt;td&gt;&lt;Input size  = 3 type="text" name="DebtorDaysAppliedBenchmarkValue"     style="text-align:right;" readonly&gt;&lt;/td&gt;</t>
  </si>
  <si>
    <t>&lt;td&gt;&lt;Input size  = 3 type="text" name="DebtorDaysValue"     style="text-align:right;" readonly&gt;&lt;/td&gt;</t>
  </si>
  <si>
    <t>&lt;td&gt;&lt;Input size  = 3 type="text" name="DebtorDaysPass"  style="text-align:center;" readonly&gt;&lt;/td&gt;</t>
  </si>
  <si>
    <t>&lt;td&gt;&lt;Input size  = 3 type="text" name="DebtorDaysMaxScore"  style="text-align:right;" readonly&gt;&lt;/td&gt;</t>
  </si>
  <si>
    <t>&lt;td&gt;&lt;Input size  = 3 type="text" name="DebtorDaysScore"  style="text-align:right;" readonly&gt;&lt;/td&gt;</t>
  </si>
  <si>
    <t>&lt;td align = left&gt;&lt;Input size = 40 type="text" name="Debtor DaysComment"  style="text-align:right;" &gt;&lt;/td&gt;</t>
  </si>
  <si>
    <t>&lt;td align = left&gt;Turnover/Working Capital&lt;/td&gt;</t>
  </si>
  <si>
    <t>&lt;td&gt;&lt;Input size  = 3 type="text" name="TurnoverToWCBenchmarkType" value ="Industry" readonly&gt;&lt;/td&gt;</t>
  </si>
  <si>
    <t>&lt;td&gt;&lt;Input size  = 3 type="text" name="TurnoverToWCPolicyBenchmarkValue"     style="text-align:right;" readonly&gt;&lt;/td&gt;</t>
  </si>
  <si>
    <t>&lt;td&gt;&lt;Input size  = 3 type="text" name="TurnoverToWCBenchmarkValue"     style="text-align:right;" readonly&gt;&lt;/td&gt;</t>
  </si>
  <si>
    <t>&lt;td&gt;&lt;Input size  = 3 type="text" name="TurnoverToWCAppliedBenchmarkValue"     style="text-align:right;" readonly&gt;&lt;/td&gt;</t>
  </si>
  <si>
    <t>&lt;td&gt;&lt;Input size  = 3 type="text" name="TurnoverToWCValue"     style="text-align:right;" readonly&gt;&lt;/td&gt;</t>
  </si>
  <si>
    <t>&lt;td&gt;&lt;Input size  = 3 type="text" name="TurnoverToWCPass"  style="text-align:center;" readonly&gt;&lt;/td&gt;</t>
  </si>
  <si>
    <t>&lt;td&gt;&lt;Input size  = 3 type="text" name="TurnoverToWCMaxScore"  style="text-align:right;" readonly&gt;&lt;/td&gt;</t>
  </si>
  <si>
    <t>&lt;td&gt;&lt;Input size  = 3 type="text" name="TurnoverToWCScore"  style="text-align:right;" readonly&gt;&lt;/td&gt;</t>
  </si>
  <si>
    <t>&lt;td align = left&gt;&lt;Input size  = 40 type="text" name="TurnoverToWCComment"  style="text-align:right;"&gt;&lt;/td&gt;</t>
  </si>
  <si>
    <t>&lt;td&gt;&lt;strong&gt;Profitability Ratios&lt;strong&gt;&lt;/td&gt;</t>
  </si>
  <si>
    <t>&lt;td align = center&gt;&lt;input readonly size = 3 name = "TotalProfitabilityMaxScore" style = "background-Color:powderblue;font-weight:bold;text-align:right"&gt;&lt;/td&gt;</t>
  </si>
  <si>
    <t>&lt;td align = center&gt;&lt;input readonly size = 3 name = "TotalProfitabilityScore" style = "background-Color:powderblue;font-weight:bold;text-align:right"&gt;&lt;/td&gt;</t>
  </si>
  <si>
    <t>&lt;td align = left&gt;Gross Profit%&lt;/td&gt;</t>
  </si>
  <si>
    <t>&lt;td&gt;&lt;Input size  = 3 type="text" name="GrossProfitMarginBenchmarkType" value ="Industry" readonly&gt;&lt;/td&gt;</t>
  </si>
  <si>
    <t>&lt;td&gt;&lt;Input size  = 3 type="text" name="GrossProfitMarginPolicyBenchmarkValue"     style="text-align:right;" readonly&gt;%&lt;/td&gt;</t>
  </si>
  <si>
    <t>&lt;td&gt;&lt;Input size  = 3 type="text" name="GrossProfitMarginBenchmarkValue"     style="text-align:right;" readonly&gt;%&lt;/td&gt;</t>
  </si>
  <si>
    <t>&lt;td&gt;&lt;Input size  = 3 type="text" name="GrossProfitMarginAppliedBenchmarkValue"     style="text-align:right;" readonly&gt;%&lt;/td&gt;</t>
  </si>
  <si>
    <t>&lt;td&gt;&lt;Input size  = 3 type="text" name="GrossProfitMarginValue"     style="text-align:right;" readonly&gt;%&lt;/td&gt;</t>
  </si>
  <si>
    <t>&lt;td&gt;&lt;Input size  = 3 type="text" name="GrossProfitMarginPass"  style="text-align:center;" readonly&gt;&lt;/td&gt;</t>
  </si>
  <si>
    <t>&lt;td&gt;&lt;Input size  = 3 type="text" name="GrossProfitMarginMaxScore"  style="text-align:right;" readonly&gt;&lt;/td&gt;</t>
  </si>
  <si>
    <t>&lt;td&gt;&lt;Input size  = 3 type="text" name="GrossProfitMarginScore"  style="text-align:right;" readonly&gt;&lt;/td&gt;</t>
  </si>
  <si>
    <t>&lt;td align = left&gt;&lt;Input size = 40 type="text" name="GrossProfitMarginComment"  style="text-align:right;" &gt;&lt;/td&gt;</t>
  </si>
  <si>
    <t>&lt;td align = left&gt;Operating Profit Margin&lt;/td&gt;</t>
  </si>
  <si>
    <t>&lt;td&gt;&lt;Input size  = 3 type="text" name="OperatingProfitMarginBenchmarkType" value ="Industry" readonly&gt;&lt;/td&gt;</t>
  </si>
  <si>
    <t>&lt;td&gt;&lt;Input size  = 3 type="text" name="OperatingProfitMarginPolicyBenchmarkValue"     style="text-align:right;" readonly&gt;%&lt;/td&gt;</t>
  </si>
  <si>
    <t>&lt;td&gt;&lt;Input size  = 3 type="text" name="OperatingProfitMarginBenchmarkValue"     style="text-align:right;" readonly&gt;%&lt;/td&gt;</t>
  </si>
  <si>
    <t>&lt;td&gt;&lt;Input size  = 3 type="text" name="OperatingProfitMarginAppliedBenchmarkValue"     style="text-align:right;" readonly&gt;%&lt;/td&gt;</t>
  </si>
  <si>
    <t>&lt;td&gt;&lt;Input size  = 3 type="text" name="OperatingProfitMarginValue"     style="text-align:right;" readonly&gt;%&lt;/td&gt;</t>
  </si>
  <si>
    <t>&lt;td&gt;&lt;Input size  = 3 type="text" name="OperatingProfitMarginPass"  style="text-align:center;" readonly&gt;&lt;/td&gt;</t>
  </si>
  <si>
    <t>&lt;td&gt;&lt;Input size  = 3 type="text" name="OperatingProfitMarginMaxScore"  style="text-align:right;" readonly&gt;&lt;/td&gt;</t>
  </si>
  <si>
    <t>&lt;td&gt;&lt;Input size  = 3 type="text" name="OperatingProfitMarginScore"  style="text-align:right;" readonly&gt;&lt;/td&gt;</t>
  </si>
  <si>
    <t>&lt;td align = left&gt;&lt;Input size = 40 type="text" name="OperatingProfitComment"  style="text-align:right;" &gt;&lt;/td&gt;</t>
  </si>
  <si>
    <t>&lt;td align  = left&gt;Turnover Growth%&lt;/td&gt;</t>
  </si>
  <si>
    <t>&lt;td&gt;&lt;Input size  = 3 type="text" name="TurnoverGrowthBenchmarkType"  value ="Inflation" readonly&gt;&lt;/td&gt;</t>
  </si>
  <si>
    <t>&lt;td&gt;&lt;Input size  = 3 type="text" name="TurnoverGrowthPolicyBenchmarkValue"     style="text-align:right;" readonly&gt;%&lt;/td&gt;</t>
  </si>
  <si>
    <t>&lt;td&gt;&lt;Input size  = 3 type="text" name="TurnoverGrowthBenchmarkValue"     style="text-align:right;" readonly&gt;%&lt;/td&gt;</t>
  </si>
  <si>
    <t>&lt;td&gt;&lt;Input size  = 3 type="text" name="TurnoverGrowthAppliedBenchmarkValue"     style="text-align:right;" readonly&gt;%&lt;/td&gt;</t>
  </si>
  <si>
    <t>&lt;td&gt;&lt;Input size  = 3 type="text" name="TurnoverGrowthValue"     style="text-align:right;" readonly&gt;%&lt;/td&gt;</t>
  </si>
  <si>
    <t>&lt;td&gt;&lt;Input size  = 3 type="text" name="TurnoverGrowthPass"  style="text-align:center;" readonly&gt;&lt;/td&gt;</t>
  </si>
  <si>
    <t>&lt;td&gt;&lt;Input size  = 3 type="text" name="TurnoverGrowthMaxScore"  style="text-align:right;" readonly&gt;&lt;/td&gt;</t>
  </si>
  <si>
    <t>&lt;td&gt;&lt;Input size  = 3 type="text" name="TurnoverGrowthScore"  style="text-align:right;" readonly&gt;&lt;/td&gt;</t>
  </si>
  <si>
    <t>&lt;td align = left&gt;&lt;Input size = 40 type="text" name="TurnoverGrowthComment"  style="text-align:right;" &gt;&lt;/td&gt;</t>
  </si>
  <si>
    <t>&lt;td align = left&gt;Return On Assets(ROA)&lt;/td&gt;</t>
  </si>
  <si>
    <t>&lt;td&gt;&lt;Input size  = 3 type="text" name="ROABenchmarkType" value ="Industry" readonly&gt;&lt;/td&gt;</t>
  </si>
  <si>
    <t>&lt;td&gt;&lt;Input size  = 3 type="text" name="ROAPolicyBenchmarkValue"     style="text-align:right;" readonly&gt;%&lt;/td&gt;</t>
  </si>
  <si>
    <t>&lt;td&gt;&lt;Input size  = 3 type="text" name="ROABenchmarkValue"     style="text-align:right;" readonly&gt;%&lt;/td&gt;</t>
  </si>
  <si>
    <t>&lt;td&gt;&lt;Input size  = 3 type="text" name="ROAAppliedBenchmarkValue"     style="text-align:right;" readonly&gt;%&lt;/td&gt;</t>
  </si>
  <si>
    <t>&lt;td&gt;&lt;Input size  = 3 type="text" name="ROAValue"     style="text-align:right;" readonly&gt;%&lt;/td&gt;</t>
  </si>
  <si>
    <t>&lt;td&gt;&lt;Input size  = 3 type="text" name="ROAPass"  style="text-align:center;" readonly&gt;&lt;/td&gt;</t>
  </si>
  <si>
    <t>&lt;td&gt;&lt;Input size  = 3 type="text" name="ROAMaxScore"  style="text-align:right;" readonly&gt;&lt;/td&gt;</t>
  </si>
  <si>
    <t>&lt;td&gt;&lt;Input size  = 3 type="text" name="ROAScore"  style="text-align:right;" readonly&gt;&lt;/td&gt;</t>
  </si>
  <si>
    <t>&lt;td align = left&gt;&lt;Input size = 40 type="text" name="ROAComment"  style="text-align:right;" &gt;&lt;/td&gt;</t>
  </si>
  <si>
    <t>&lt;td align = left&gt;Return On Investments(ROI)&lt;/td&gt;</t>
  </si>
  <si>
    <t>&lt;td&gt;&lt;Input size  = 3 type="text" name="ROIBenchmarkType" value ="Industry" readonly&gt;&lt;/td&gt;</t>
  </si>
  <si>
    <t>&lt;td&gt;&lt;Input size  = 3 type="text" name="ROIPolicyBenchmarkValue"     style="text-align:right;" readonly&gt;%&lt;/td&gt;</t>
  </si>
  <si>
    <t>&lt;td&gt;&lt;Input size  = 3 type="text" name="ROIBenchmarkValue"     style="text-align:right;" readonly&gt;%&lt;/td&gt;</t>
  </si>
  <si>
    <t>&lt;td&gt;&lt;Input size  = 3 type="text" name="ROIAppliedBenchmarkValue"     style="text-align:right;" readonly&gt;%&lt;/td&gt;</t>
  </si>
  <si>
    <t>&lt;td&gt;&lt;Input size  = 3 type="text" name="ROIValue"     style="text-align:right;" readonly&gt;%&lt;/td&gt;</t>
  </si>
  <si>
    <t>&lt;td&gt;&lt;Input size  = 3 type="text" name="ROIPass"  style="text-align:center;" readonly&gt;&lt;/td&gt;</t>
  </si>
  <si>
    <t>&lt;td&gt;&lt;Input size  = 3 type="text" name="ROIMaxScore"  style="text-align:right;" readonly&gt;&lt;/td&gt;</t>
  </si>
  <si>
    <t>&lt;td&gt;&lt;Input size  = 3 type="text" name="ROIScore"  style="text-align:right;" readonly&gt;&lt;/td&gt;</t>
  </si>
  <si>
    <t>&lt;td align = left&gt;&lt;Input size = 40 type="text" name="ROIComment"  style="text-align:right;" &gt;&lt;/td&gt;</t>
  </si>
  <si>
    <t xml:space="preserve">      </t>
  </si>
  <si>
    <t>&lt;td&gt;&lt;strong&gt;Capital Structure Ratios&lt;strong&gt;&lt;/td&gt;</t>
  </si>
  <si>
    <t>&lt;td align = center&gt;&lt;input readonly size = 3 name = "TotalCapitalStructureMaxScore" style = "background-Color:powderblue;font-weight:bold;text-align:right"&gt;&lt;/td&gt;</t>
  </si>
  <si>
    <t>&lt;td align = center&gt;&lt;input readonly size = 3 name = "TotalCapitalStructureScore" style = "background-Color:powderblue;font-weight:bold;text-align:right"&gt;&lt;/td&gt;</t>
  </si>
  <si>
    <t>&lt;td align = left&gt;Long-term Debt/Equity&lt;/td&gt;</t>
  </si>
  <si>
    <t>&lt;td&gt;&lt;Input size  = 3 type="text" name="LongtermDebtToEquityBenchmarkType" value ="Industry" readonly&gt;&lt;/td&gt;</t>
  </si>
  <si>
    <t>&lt;td&gt;&lt;Input size  = 3 type="text" name="LongtermDebtToEquityPolicyBenchmarkValue"     style="text-align:right;" readonly&gt;%&lt;/td&gt;</t>
  </si>
  <si>
    <t>&lt;td&gt;&lt;Input size  = 3 type="text" name="LongtermDebtToEquityBenchmarkValue"     style="text-align:right;" readonly&gt;%&lt;/td&gt;</t>
  </si>
  <si>
    <t>&lt;td&gt;&lt;Input size  = 3 type="text" name="LongtermDebtToEquityAppliedBenchmarkValue"     style="text-align:right;" readonly&gt;%&lt;/td&gt;</t>
  </si>
  <si>
    <t>&lt;td&gt;&lt;Input size  = 3 type="text" name="LongtermDebtToEquityValue"     style="text-align:right;" readonly&gt;%&lt;/td&gt;</t>
  </si>
  <si>
    <t>&lt;td&gt;&lt;Input size  = 3 type="text" name="LongtermDebtToEquityPass"  style="text-align:center;" readonly&gt;&lt;/td&gt;</t>
  </si>
  <si>
    <t>&lt;td&gt;&lt;Input size  = 3 type="text" name="LongtermDebtToEquityMaxScore"  style="text-align:right;" readonly&gt;&lt;/td&gt;</t>
  </si>
  <si>
    <t>&lt;td&gt;&lt;Input size  = 3 type="text" name="LongtermDebtToEquityScore"  style="text-align:right;" readonly&gt;&lt;/td&gt;</t>
  </si>
  <si>
    <t>&lt;td align = left&gt;&lt;Input size = 40 type="text" name="LongtermDebtComment"  style="text-align:right;" &gt;&lt;/td&gt;</t>
  </si>
  <si>
    <t>&lt;td align =left &gt;Debt/Tangible Net Worth&lt;/td&gt;</t>
  </si>
  <si>
    <t>&lt;td&gt;&lt;Input size  = 3 type="text" name="DebtToTangibleNetWorthBenchmarkType" value ="Industry"  readonly&gt;&lt;/td&gt;</t>
  </si>
  <si>
    <t>&lt;td&gt;&lt;Input size  = 3 type="text" name="DebtToTangibleNetWorthPolicyBenchmarkValue"     style="text-align:right;" readonly&gt;%&lt;/td&gt;</t>
  </si>
  <si>
    <t>&lt;td&gt;&lt;Input size  = 3 type="text" name="DebtToTangibleNetWorthBenchmarkValue"     style="text-align:right;" readonly&gt;%&lt;/td&gt;</t>
  </si>
  <si>
    <t>&lt;td&gt;&lt;Input size  = 3 type="text" name="DebtToTangibleNetWorthAppliedBenchmarkValue"     style="text-align:right;" readonly&gt;%&lt;/td&gt;</t>
  </si>
  <si>
    <t>&lt;td&gt;&lt;Input size  = 3 type="text" name="DebtToTangibleNetWorthValue"     style="text-align:right;" readonly&gt;%&lt;/td&gt;</t>
  </si>
  <si>
    <t>&lt;td&gt;&lt;Input size  = 3 type="text" name="DebtToTangibleNetWorthPass"  style="text-align:center;" readonly&gt;&lt;/td&gt;</t>
  </si>
  <si>
    <t>&lt;td&gt;&lt;Input size  = 3 type="text" name="DebtToTangibleNetWorthMaxScore"  style="text-align:right;" readonly&gt;&lt;/td&gt;</t>
  </si>
  <si>
    <t>&lt;td&gt;&lt;Input size  = 3 type="text" name="DebtToTangibleNetWorthScore"  style="text-align:right;" readonly&gt;&lt;/td&gt;</t>
  </si>
  <si>
    <t>&lt;td align = left&gt;&lt;Input size = 40 type="text" name="DebtToTangibleNetWorthComment"  style="text-align:right;" &gt;&lt;/td&gt;</t>
  </si>
  <si>
    <t>&lt;td align = left&gt;Equity/Total Assets&lt;/td&gt;</t>
  </si>
  <si>
    <t>&lt;td&gt;&lt;Input size  = 3 type="text" name="EquityToTotalAssetsBenchmarkType" value ="Industry"  readonly&gt;&lt;/td&gt;</t>
  </si>
  <si>
    <t>&lt;td&gt;&lt;Input size  = 3 type="text" name="EquityToTotalAssetsPolicyBenchmarkValue"     style="text-align:right;" readonly&gt;%&lt;/td&gt;</t>
  </si>
  <si>
    <t>&lt;td&gt;&lt;Input size  = 3 type="text" name="EquityToTotalAssetsBenchmarkValue"     style="text-align:right;" readonly&gt;%&lt;/td&gt;</t>
  </si>
  <si>
    <t>&lt;td&gt;&lt;Input size  = 3 type="text" name="EquityToTotalAssetsAppliedBenchmarkValue"     style="text-align:right;" readonly&gt;%&lt;/td&gt;</t>
  </si>
  <si>
    <t>&lt;td&gt;&lt;Input size  = 3 type="text" name="EquityToTotalAssetsValue"     style="text-align:right;" readonly&gt;%&lt;/td&gt;</t>
  </si>
  <si>
    <t>&lt;td&gt;&lt;Input size  = 3 type="text" name="EquityToTotalAssetsPass"  style="text-align:center;" readonly&gt;&lt;/td&gt;</t>
  </si>
  <si>
    <t>&lt;td&gt;&lt;Input size  = 3 type="text" name="EquityToTotalAssetsMaxScore"  style="text-align:right;" readonly&gt;&lt;/td&gt;</t>
  </si>
  <si>
    <t>&lt;td&gt;&lt;Input size  = 3 type="text" name="EquityToTotalAssetsScore"  style="text-align:right;" readonly&gt;&lt;/td&gt;</t>
  </si>
  <si>
    <t>&lt;td align = left&gt;&lt;Input size = 40 type="text" name="EquityToTotalAssetsComment"  style="text-align:right;" &gt;&lt;/td&gt;</t>
  </si>
  <si>
    <t>&lt;td&gt;&lt;strong&gt;Debt Service Ratios&lt;strong&gt;&lt;/td&gt;</t>
  </si>
  <si>
    <t>&lt;td align = center&gt;&lt;input readonly size = 3 name = "TotalDebtServiceMaxScore" style = "background-Color:powderblue;font-weight:bold;text-align:right"&gt;&lt;/td&gt;</t>
  </si>
  <si>
    <t>&lt;td align = center&gt;&lt;input readonly size = 3 name = "TotalDebtServiceScore" style = "background-Color:powderblue;font-weight:bold;text-align:right"&gt;&lt;/td&gt;</t>
  </si>
  <si>
    <t>&lt;td align = left&gt;Interest Cover&lt;/td&gt;</t>
  </si>
  <si>
    <t>&lt;td&gt;&lt;Input size  = 3 type="text" name="InterestCoverBenchmarkType" value ="Industry" readonly&gt;&lt;/td&gt;</t>
  </si>
  <si>
    <t>&lt;td&gt;&lt;Input size  = 3 type="text" name="InterestCoverPolicyBenchmarkValue"     style="text-align:right;" readonly&gt;..&lt;/td&gt;</t>
  </si>
  <si>
    <t>&lt;td&gt;&lt;Input size  = 3 type="text" name="InterestCoverBenchmarkValue"     style="text-align:right;" readonly&gt;..&lt;/td&gt;</t>
  </si>
  <si>
    <t>&lt;td&gt;&lt;Input size  = 3 type="text" name="InterestCoverAppliedBenchmarkValue"     style="text-align:right;" readonly&gt;..&lt;/td&gt;</t>
  </si>
  <si>
    <t>&lt;td&gt;&lt;Input size  = 3 type="text" name="InterestCoverValue"     style="text-align:right;" readonly&gt;&lt;/td&gt;</t>
  </si>
  <si>
    <t>&lt;td&gt;&lt;Input size  = 3 type="text" name="InterestCoverPass"  style="text-align:center;" readonly&gt;&lt;/td&gt;</t>
  </si>
  <si>
    <t>&lt;td align = center&gt;&lt;Input size  = 3 type="text" name="InterestCoverMaxScore"  style="text-align:right;" readonly&gt;&lt;/td&gt;</t>
  </si>
  <si>
    <t>&lt;td align = center&gt;&lt;Input size  = 3 type="text" name="InterestCoverScore"  style="text-align:right;" readonly&gt;&lt;/td&gt;</t>
  </si>
  <si>
    <t>&lt;td align = left&gt;&lt;Input size = 40 type="text" name="InterestCoverComment"  style="text-align:right;" &gt;&lt;/td&gt;</t>
  </si>
  <si>
    <t>&lt;/tr</t>
  </si>
  <si>
    <t>&lt;td align = left&gt;EBITDA/Gross Interest Debts&lt;/td&gt;</t>
  </si>
  <si>
    <t>&lt;td&gt;&lt;Input size  = 3 type="text" name="EBITDAToDebtBenchmarkType"  value ="Industry" readonly&gt;&lt;/td&gt;</t>
  </si>
  <si>
    <t>&lt;td&gt;&lt;Input size  = 3 type="text" name="EBITDAToDebtPolicyBenchmarkValue"     style="text-align:right;" readonly&gt;%&lt;/td&gt;</t>
  </si>
  <si>
    <t>&lt;td&gt;&lt;Input size  = 3 type="text" name="EBITDAToDebtBenchmarkValue"     style="text-align:right;" readonly&gt;%&lt;/td&gt;</t>
  </si>
  <si>
    <t>&lt;td&gt;&lt;Input size  = 3 type="text" name="EBITDAToDebtAppliedBenchmarkValue"     style="text-align:right;" readonly&gt;%&lt;/td&gt;</t>
  </si>
  <si>
    <t>&lt;td&gt;&lt;Input size  = 3 type="text" name="EBITDAToDebtValue"     style="text-align:right;" readonly&gt;%&lt;/td&gt;</t>
  </si>
  <si>
    <t>&lt;td&gt;&lt;Input size  = 3 type="text" name="EBITDAToDebtPass"  style="text-align:center;" readonly&gt;&lt;/td&gt;</t>
  </si>
  <si>
    <t>&lt;td align = center&gt;&lt;Input size  = 3 type="text" name="EBITDAToDebtMaxScore"  style="text-align:right;" readonly&gt;&lt;/td&gt;</t>
  </si>
  <si>
    <t>&lt;td align = center&gt;&lt;Input size  = 3 type="text" name="EBITDAToDebtScore"  style="text-align:right;" readonly&gt;&lt;/td&gt;</t>
  </si>
  <si>
    <t>&lt;td align = left&gt;&lt;Input size = 40 type="text" name="EBITDAToDebtComment"  style="text-align:right;" &gt;&lt;/td&gt;</t>
  </si>
  <si>
    <t>&lt;td colspan = 7&gt;&lt;strong&gt;TOTAL FINANCIAL CATEGORY&lt;/strong&gt;&lt;/td&gt;</t>
  </si>
  <si>
    <t>&lt;td align = center&gt;&lt;input size = 3 name = "TotalFinancialCategoryMaxScore" style = "color:black;background-Color:lightgrey;text-align:right;font-weight:bold"&gt;&lt;/td&gt;</t>
  </si>
  <si>
    <t>&lt;td align = center&gt;&lt;input size = 3 name = "TotalFinancialCategoryScore" style = "color:black;background-Color:lightgrey;text-align:right;font-weight:bold"&gt;&lt;/td&gt;</t>
  </si>
  <si>
    <t>&lt;th colspan = 4&gt;&lt;h5 style="color:white;text-align:left"&gt;&lt;br&gt;MANAGEMENT ANALYSIS&lt;h5&gt;&lt;/th&gt;</t>
  </si>
  <si>
    <t>&lt;th colspan = 3 style="color:white"&gt;Rating&lt;/th&gt;</t>
  </si>
  <si>
    <t>&lt;td align = left colspan = 4&gt;&lt;strong&gt;Commitment&lt;/strong&gt;&lt;/td&gt;</t>
  </si>
  <si>
    <t>&lt;td colspan = 3&gt;&lt;input readonly size = 8 name = "CommitmentRating" style="text-align:center;"&gt;&lt;/td&gt;</t>
  </si>
  <si>
    <t>&lt;td&gt;&lt;input readonly size = 3 name = "CommitmentMaxScore" style="text-align:right;"&gt;&lt;/td&gt;</t>
  </si>
  <si>
    <t>&lt;td&gt;&lt;input readonly size = 3 name = "CommitmentScore" style="text-align:right;"&gt;&lt;/td&gt;</t>
  </si>
  <si>
    <t>&lt;td align = left&gt;&lt;Input readonly size = 40 type="text" name="CommitmentComment"   &gt;&lt;/td&gt;</t>
  </si>
  <si>
    <t>&lt;td align = left colspan = 4&gt;&lt;strong&gt;Integrity&lt;/strong&gt;&lt;/td&gt;</t>
  </si>
  <si>
    <t>&lt;td colspan = 3&gt;&lt;input readonly size = 8 name = "IntegrityRating" style="text-align:center"&gt;&lt;/td&gt;</t>
  </si>
  <si>
    <t>&lt;td&gt;&lt;input readonly size = 3 name = "IntegrityMaxScore" style="text-align:right;"&gt;&lt;/td&gt;</t>
  </si>
  <si>
    <t>&lt;td&gt;&lt;input readonly size = 3 name = "IntegrityScore" style="text-align:right;"&gt;&lt;/td&gt;</t>
  </si>
  <si>
    <t>&lt;td align = left&gt;&lt;Input readonly size = 40 type="text" name="IntegrityComment" &gt;&lt;/td&gt;</t>
  </si>
  <si>
    <t>&lt;td align = left colspan = 4&gt;&lt;strong&gt;InformationQuality&lt;/strong&gt;&lt;/td&gt;</t>
  </si>
  <si>
    <t>&lt;td colspan = 3&gt;&lt;input readonly size = 8 name = "InformationQualityRating" style="text-align:center"&gt;&lt;/td&gt;</t>
  </si>
  <si>
    <t>&lt;td&gt;&lt;input readonly size = 3 name = "InformationQualityMaxScore" style="text-align:right"&gt;&lt;/td&gt;</t>
  </si>
  <si>
    <t>&lt;td&gt;&lt;input readonly size = 3 name = "InformationQualityScore" style="text-align:right;="&gt;&lt;/td&gt;</t>
  </si>
  <si>
    <t>&lt;td align = left&gt;&lt;Input readonly size = 40 type="text" name="InformationQualityComment" &gt;&lt;/td&gt;</t>
  </si>
  <si>
    <t xml:space="preserve"> &lt;tr align = center&gt;</t>
  </si>
  <si>
    <t>&lt;td align = left colspan = 4&gt;&lt;strong&gt;Leadership&lt;/strong&gt;&lt;/td&gt;</t>
  </si>
  <si>
    <t>&lt;td colspan = 3&gt;&lt;input readonly size = 8 name = "LeadershipRating" style="text-align:center"&gt;&lt;/td&gt;</t>
  </si>
  <si>
    <t>&lt;td&gt;&lt;input readonly size = 3 name = "LeadershipMaxScore" style="text-align:right;"&gt;&lt;/td&gt;</t>
  </si>
  <si>
    <t>&lt;td&gt;&lt;input readonly size = 3 name = "LeadershipScore" style="text-align:right;"&gt;&lt;/td&gt;</t>
  </si>
  <si>
    <t>&lt;td align = left&gt;&lt;Input readonly size = 40 type="text" name="LeadershipComment" &gt;&lt;/td&gt;</t>
  </si>
  <si>
    <t>&lt;td align = left colspan = 4&gt;&lt;strong&gt;Strategy And Business&lt;/strong&gt;&lt;/td&gt;</t>
  </si>
  <si>
    <t>&lt;td colspan = 3&gt;&lt;input readonly size = 8 name = "StrategyRating" style="text-align:center"&gt;&lt;/td&gt;</t>
  </si>
  <si>
    <t>&lt;td&gt;&lt;input readonly size = 3 name = "StrategyMaxScore" style="text-align:right;"&gt;&lt;/td&gt;</t>
  </si>
  <si>
    <t>&lt;td&gt;&lt;input readonly size = 3 name = "StrategyScore" style="text-align:right;"&gt;&lt;/td&gt;</t>
  </si>
  <si>
    <t>&lt;td align = left&gt;&lt;Input readonly size = 40 type="text" name="StrategyComment"&gt;&lt;/td&gt;</t>
  </si>
  <si>
    <t>&lt;td align = left colspan = 4&gt;&lt;strong&gt;Structure&lt;/strong&gt;&lt;/td&gt;</t>
  </si>
  <si>
    <t>&lt;td colspan = 3&gt;&lt;input readonly size = 8 name = "StructureRating" style="text-align:center"&gt;&lt;/td&gt;</t>
  </si>
  <si>
    <t>&lt;td&gt;&lt;input readonly size = 3 name = "StructureMaxScore" style="text-align:right;"&gt;&lt;/td&gt;</t>
  </si>
  <si>
    <t>&lt;td&gt;&lt;input readonly size = 3 name = "StructureScore" style="text-align:right;"&gt;&lt;/td&gt;</t>
  </si>
  <si>
    <t>&lt;td align = left&gt;&lt;Input readonly size = 40 type="text" name="StructureComment" &gt;&lt;/td&gt;</t>
  </si>
  <si>
    <t>&lt;td align = left colspan = 4&gt;&lt;strong&gt;Management&lt;/strong&gt;&lt;/td&gt;</t>
  </si>
  <si>
    <t>&lt;td colspan = 3&gt;&lt;input readonly size = 8 name = "ManagementRating" style="text-align:center"&gt;&lt;/td&gt;</t>
  </si>
  <si>
    <t>&lt;td&gt;&lt;input readonly size = 3 name = "ManagementMaxScore" style="text-align:right;"&gt;&lt;/td&gt;</t>
  </si>
  <si>
    <t>&lt;td&gt;&lt;input readonly size = 3 name = "ManagementScore" style="text-align:right;"&gt;&lt;/td&gt;</t>
  </si>
  <si>
    <t>&lt;td align = left&gt;&lt;Input readonly size = 40 type="text" name="ManagementComment" &gt;&lt;/td&gt;</t>
  </si>
  <si>
    <t>&lt;td align = left colspan = 4&gt;&lt;strong&gt;Succession Planning&lt;/strong&gt;&lt;/td&gt;</t>
  </si>
  <si>
    <t>&lt;td colspan = 3&gt;&lt;input readonly size = 8 name = "SuccessionPlanningRating" style="text-align:center"&gt;&lt;/td&gt;</t>
  </si>
  <si>
    <t>&lt;td&gt;&lt;input readonly size = 3 name = "SuccessionPlanningMaxScore" style="text-align:right"&gt;&lt;/td&gt;</t>
  </si>
  <si>
    <t>&lt;td&gt;&lt;input readonly size = 3 name = "SuccessionPlanningScore" style="text-align:right;"&gt;&lt;/td&gt;</t>
  </si>
  <si>
    <t>&lt;td align = left&gt;&lt;Input readonly size = 40 type="text" name="SuccessionPlanningComment"&gt;&lt;/td&gt;</t>
  </si>
  <si>
    <t>&lt;td align = left colspan = 4&gt;&lt;strong&gt;Organisational Planning&lt;/strong&gt;&lt;/td&gt;</t>
  </si>
  <si>
    <t>&lt;td colspan = 3&gt;&lt;input readonly size = 8 name = "OrganisationalPlanningRating" style="text-align:center"&gt;&lt;/td&gt;</t>
  </si>
  <si>
    <t>&lt;td&gt;&lt;input readonly size = 3 name = "OrganisationalPlanningMaxScore" style="text-align:right"&gt;&lt;/td&gt;</t>
  </si>
  <si>
    <t>&lt;td&gt;&lt;input readonly size = 3 name = "OrganisationalPlanningScore" style="text-align:right"&gt;&lt;/td&gt;</t>
  </si>
  <si>
    <t>&lt;td align = left&gt;&lt;Input readonly size = 40 type="text" name="OrganisationalPlanningComment" &gt;&lt;/td&gt;</t>
  </si>
  <si>
    <t>&lt;td align = left colspan = 4&gt;&lt;strong&gt;TOTAL MANAGEMENT ANALYSIS CATEGORY&lt;/strong&gt;&lt;/td&gt;</t>
  </si>
  <si>
    <t>&lt;td colspan = 3&gt;&lt;input readonly size = 8 name = "TotalManagementCategoryRating" style="text-align:center"&gt;&lt;/td&gt;</t>
  </si>
  <si>
    <t>&lt;td align = center&gt;&lt;input readonly size = 3 name = "TotalManagementCategoryMaxScore" style = "color:black;background-Color:lightgrey;text-align:right;font-weight:bold"&gt;&lt;/td&gt;</t>
  </si>
  <si>
    <t>&lt;td align = center&gt;&lt;input readonly size = 3 name = "TotalManagementCategoryScore" style = "color:black;background-Color:lightgrey;text-align:right;font-weight:bold"&gt;&lt;/td&gt;</t>
  </si>
  <si>
    <t>&lt;td align = left&gt;&lt;Input readonly size = 40 type="text" name="TotalManagementCategoryComment"  style="text-align:right;" &gt;&lt;/td&gt;</t>
  </si>
  <si>
    <t>&lt;th colspan = 4&gt;&lt;h5 style="color:white;text-align:left"&gt;&lt;br&gt;INDUSTRY ANALYSIS&lt;h5&gt;&lt;/th&gt;</t>
  </si>
  <si>
    <t>&lt;td align = left colspan = 4&gt;&lt;strong&gt;Industry Cyclicality&lt;/strong&gt;&lt;/td&gt;</t>
  </si>
  <si>
    <t>&lt;td colspan = 3&gt;&lt;input readonly size = 25 name = "IndustryCyclicalityRating" style="text-align:center;"&gt;&lt;/td&gt;</t>
  </si>
  <si>
    <t>&lt;td&gt;&lt;input readonly size = 3 name = "IndustryCyclicalityMaxScore" style="text-align:right;"&gt;&lt;/td&gt;</t>
  </si>
  <si>
    <t>&lt;td&gt;&lt;input readonly size = 3 name = "IndustryCyclicalityScore" style="text-align:right;"&gt;&lt;/td&gt;</t>
  </si>
  <si>
    <t>&lt;td align = left&gt;&lt;Input readonly size = 40 type="text" name="IndustryCyclicalityComment"   &gt;&lt;/td&gt;</t>
  </si>
  <si>
    <t>&lt;td align = left colspan = 4&gt;&lt;strong&gt;Industry Performance&lt;/strong&gt;&lt;/td&gt;</t>
  </si>
  <si>
    <t>&lt;td colspan = 3&gt;&lt;input readonly size = 25 name = "IndustryPerformanceRating" style="text-align:center"&gt;&lt;/td&gt;</t>
  </si>
  <si>
    <t>&lt;td&gt;&lt;input readonly size = 3 name = "IndustryPerformanceMaxScore" style="text-align:right;"&gt;&lt;/td&gt;</t>
  </si>
  <si>
    <t>&lt;td&gt;&lt;input readonly size = 3 name = "IndustryPerformanceScore" style="text-align:right;"&gt;&lt;/td&gt;</t>
  </si>
  <si>
    <t>&lt;td align = left&gt;&lt;Input readonly size = 40 type="text" name="IndustryPerformanceComment" &gt;&lt;/td&gt;</t>
  </si>
  <si>
    <t>&lt;td align = left colspan = 4&gt;&lt;strong&gt;Porter's Five Forces Analysis&lt;/strong&gt;&lt;/td&gt;</t>
  </si>
  <si>
    <t>&lt;td colspan = 3&gt;&lt;input readonly size = 25 name = "PortersRating" style="text-align:center"&gt;&lt;/td&gt;</t>
  </si>
  <si>
    <t>&lt;td&gt;&lt;input readonly size = 3 name = "PortersMaxScore" style="text-align:right"&gt;&lt;/td&gt;</t>
  </si>
  <si>
    <t>&lt;td&gt;&lt;input readonly size = 3 name = "PortersScore" style="text-align:right;="&gt;&lt;/td&gt;</t>
  </si>
  <si>
    <t>&lt;td align = left&gt;&lt;Input readonly size = 40 type="text" name="PortersComment" &gt;&lt;/td&gt;</t>
  </si>
  <si>
    <t>&lt;td align = left colspan = 4&gt;&lt;strong&gt;TOTAL INDUSTRY ANALYSIS CATEGORY&lt;/strong&gt;&lt;/td&gt;</t>
  </si>
  <si>
    <t>&lt;td colspan = 3&gt;&lt;input readonly size = 25 name = "TotalIndustryCategoryRating" style="text-align:center"&gt;&lt;/td&gt;</t>
  </si>
  <si>
    <t>&lt;td align = center&gt;&lt;input readonly size = 3 name = "TotalIndustryCategoryMaxScore" style = "color:black;background-Color:lightgrey;text-align:right;font-weight:bold"&gt;&lt;/td&gt;</t>
  </si>
  <si>
    <t>&lt;td align = center&gt;&lt;input readonly size = 3 name = "TotalIndustryCategoryScore" style = "color:black;background-Color:lightgrey;text-align:right;font-weight:bold"&gt;&lt;/td&gt;</t>
  </si>
  <si>
    <t>&lt;td align = left&gt;&lt;Input readonly size = 40 type="text" name="TotalIndustryCategoryComment"  style="text-align:right;" &gt;&lt;/td&gt;</t>
  </si>
  <si>
    <t>&lt;th colspan = 10&gt;&lt;h5 style="color:white;text-align:left"&gt;&lt;br&gt;SHAREHOLDER ANALYSIS&lt;h5&gt;&lt;/th&gt;</t>
  </si>
  <si>
    <t>&lt;tr align = center bgcolor = powderblue&gt;</t>
  </si>
  <si>
    <t>&lt;th align = left&gt;Charecteristic&lt;/th&gt;</t>
  </si>
  <si>
    <t>&lt;th&gt;Share-&lt;br&gt;holder 1&lt;/th&gt;</t>
  </si>
  <si>
    <t>&lt;th&gt;Share-&lt;br&gt;holder 2&lt;/th&gt;</t>
  </si>
  <si>
    <t>&lt;th&gt;Share-&lt;br&gt;holder 3&lt;/th&gt;</t>
  </si>
  <si>
    <t>&lt;th&gt;Share-&lt;br&gt;holder 4&lt;/th&gt;</t>
  </si>
  <si>
    <t>&lt;th&gt;Share-&lt;br&gt;holder 5&lt;/th&gt;</t>
  </si>
  <si>
    <t>&lt;th&gt;Average&lt;br&gt;Score&lt;/th&gt;</t>
  </si>
  <si>
    <t>&lt;th&gt;Maximum&lt;br&gt;Score&lt;/th&gt;</t>
  </si>
  <si>
    <t>&lt;th&gt;Score&lt;/th&gt;</t>
  </si>
  <si>
    <t>&lt;th&gt;Comment&lt;/th&gt;</t>
  </si>
  <si>
    <t>&lt;td align = left&gt;No Of Paid Debts Defaults&lt;/td&gt;</t>
  </si>
  <si>
    <t>&lt;td&gt;&lt;input readonly size = 3 name = "ShareholderPaidDebts1" style="text-align:right"&gt;&lt;/td&gt;</t>
  </si>
  <si>
    <t>&lt;td&gt;&lt;input readonly size = 3 name = "ShareholderPaidDebts2" style="text-align:right"&gt;&lt;/td&gt;</t>
  </si>
  <si>
    <t>&lt;td&gt;&lt;input readonly size = 3 name = "ShareholderPaidDebts3" style="text-align:right"&gt;&lt;/td&gt;</t>
  </si>
  <si>
    <t>&lt;td&gt;&lt;input readonly size = 3 name = "ShareholderPaidDebts4" style="text-align:right"&gt;&lt;/td&gt;</t>
  </si>
  <si>
    <t>&lt;td&gt;&lt;input readonly size = 3 name = "ShareholderPaidDebts5" style="text-align:right"&gt;&lt;/td&gt;</t>
  </si>
  <si>
    <t>&lt;td&gt;&lt;input readonly size = 3 name = "ShareholderPaidDebtsAverage" style="text-align:right"&gt;&lt;/td&gt;</t>
  </si>
  <si>
    <t>&lt;td&gt;&lt;input readonly size = 3 name = "ShareholderPaidDebtsMaxScore" style="text-align:right"&gt;&lt;/td&gt;</t>
  </si>
  <si>
    <t>&lt;td&gt;&lt;input readonly size = 3 name = "ShareholderPaidDebtsScore" style="text-align:right"&gt;&lt;/td&gt;</t>
  </si>
  <si>
    <t>&lt;td align = left&gt;&lt;Input readonly size = 40 type="text" name="ShareholderPaidDebtsComment"  style="text-align:right;" &gt;&lt;/td&gt;</t>
  </si>
  <si>
    <t>&lt;td align = left&gt;No Of Defaults&lt;/td&gt;</t>
  </si>
  <si>
    <t>&lt;td&gt;&lt;input readonly size = 3 name = "ShareholderDefaults1" style="text-align:right"&gt;&lt;/td&gt;</t>
  </si>
  <si>
    <t>&lt;td&gt;&lt;input readonly size = 3 name = "ShareholderDefaults2" style="text-align:right"&gt;&lt;/td&gt;</t>
  </si>
  <si>
    <t>&lt;td&gt;&lt;input readonly size = 3 name = "ShareholderDefaults3" style="text-align:right"&gt;&lt;/td&gt;</t>
  </si>
  <si>
    <t>&lt;td&gt;&lt;input readonly size = 3 name = "ShareholderDefaults4" style="text-align:right"&gt;&lt;/td&gt;</t>
  </si>
  <si>
    <t>&lt;td&gt;&lt;input readonly size = 3 name = "ShareholderDefaults5" style="text-align:right"&gt;&lt;/td&gt;</t>
  </si>
  <si>
    <t>&lt;td&gt;&lt;input readonly size = 3 name = "ShareholderDefaultsAverage" style="text-align:right"&gt;&lt;/td&gt;</t>
  </si>
  <si>
    <t>&lt;td&gt;&lt;input readonly size = 3 name = "ShareholderDefaultsMaxScore" style="text-align:right"&gt;&lt;/td&gt;</t>
  </si>
  <si>
    <t>&lt;td&gt;&lt;input readonly size = 3 name = "ShareholderDefaultsScore" style="text-align:right"&gt;&lt;/td&gt;</t>
  </si>
  <si>
    <t>&lt;td align = left&gt;&lt;Input readonly size = 40 type="text" name="ShareholderDefaultsComment"  style="text-align:right;" &gt;&lt;/td&gt;</t>
  </si>
  <si>
    <t xml:space="preserve"> &lt;/tr&gt;  </t>
  </si>
  <si>
    <t>&lt;td align = left&gt;No Of Judgements&lt;/td&gt;</t>
  </si>
  <si>
    <t>&lt;td&gt;&lt;input readonly size = 3 name = "ShareholderJudgements1" style="text-align:right"&gt;&lt;/td&gt;</t>
  </si>
  <si>
    <t>&lt;td&gt;&lt;input readonly size = 3 name = "ShareholderJudgements2" style="text-align:right"&gt;&lt;/td&gt;</t>
  </si>
  <si>
    <t>&lt;td&gt;&lt;input readonly size = 3 name = "ShareholderJudgements3" style="text-align:right"&gt;&lt;/td&gt;</t>
  </si>
  <si>
    <t>&lt;td&gt;&lt;input readonly size = 3 name = "ShareholderJudgements4" style="text-align:right"&gt;&lt;/td&gt;</t>
  </si>
  <si>
    <t>&lt;td&gt;&lt;input readonly size = 3 name = "ShareholderJudgements5" style="text-align:right"&gt;&lt;/td&gt;</t>
  </si>
  <si>
    <t>&lt;td&gt;&lt;input readonly size = 3 name = "ShareholderJudgementsAverage" style="text-align:right"&gt;&lt;/td&gt;</t>
  </si>
  <si>
    <t>&lt;td&gt;&lt;input readonly size = 3 name = "ShareholderJudgementsMaxScore" style="text-align:right"&gt;&lt;/td&gt;</t>
  </si>
  <si>
    <t>&lt;td&gt;&lt;input readonly size = 3 name = "ShareholderJudgementsScore" style="text-align:right"&gt;&lt;/td&gt;</t>
  </si>
  <si>
    <t>&lt;td align = left&gt;&lt;Input readonly size = 40 type="text" name="ShareholderJudgementsComment"  style="text-align:right;" &gt;&lt;/td&gt;</t>
  </si>
  <si>
    <t xml:space="preserve"> &lt;/tr&gt;</t>
  </si>
  <si>
    <t>&lt;td align = left&gt;No Of Trace Alerts&lt;/td&gt;</t>
  </si>
  <si>
    <t>&lt;td&gt;&lt;input readonly size = 3 name = "ShareholderTraceAlerts1" style="text-align:right"&gt;&lt;/td&gt;</t>
  </si>
  <si>
    <t>&lt;td&gt;&lt;input readonly size = 3 name = "ShareholderTraceAlerts2" style="text-align:right"&gt;&lt;/td&gt;</t>
  </si>
  <si>
    <t>&lt;td&gt;&lt;input readonly size = 3 name = "ShareholderTraceAlerts3" style="text-align:right"&gt;&lt;/td&gt;</t>
  </si>
  <si>
    <t>&lt;td&gt;&lt;input readonly size = 3 name = "ShareholderTraceAlerts4" style="text-align:right"&gt;&lt;/td&gt;</t>
  </si>
  <si>
    <t>&lt;td&gt;&lt;input readonly size = 3 name = "ShareholderTraceAlerts5" style="text-align:right"&gt;&lt;/td&gt;</t>
  </si>
  <si>
    <t>&lt;td&gt;&lt;input readonly size = 3 name = "ShareholderTraceAlertsAverage" style="text-align:right"&gt;&lt;/td&gt;</t>
  </si>
  <si>
    <t>&lt;td&gt;&lt;input readonly size = 3 name = "ShareholderTraceAlertsMaxScore" style="text-align:right"&gt;&lt;/td&gt;</t>
  </si>
  <si>
    <t>&lt;td&gt;&lt;input readonly size = 3 name = "ShareholderTraceAlertsScore" style="text-align:right"&gt;&lt;/td&gt;</t>
  </si>
  <si>
    <t>&lt;td align = left&gt;&lt;Input readonly size = 40 type="text" name="ShareholderTraceAlertsComment"  style="text-align:right;" &gt;&lt;/td&gt;</t>
  </si>
  <si>
    <t>&lt;td align = left&gt;Black-listed?&lt;/td&gt;</t>
  </si>
  <si>
    <t>&lt;td&gt;&lt;input readonly size = 3 name = "ShareholderBlacklisted1" style="text-align:right"&gt;&lt;/td&gt;</t>
  </si>
  <si>
    <t>&lt;td&gt;&lt;input readonly size = 3 name = "ShareholderBlacklisted2" style="text-align:right"&gt;&lt;/td&gt;</t>
  </si>
  <si>
    <t>&lt;td&gt;&lt;input readonly size = 3 name = "ShareholderBlacklisted3" style="text-align:right"&gt;&lt;/td&gt;</t>
  </si>
  <si>
    <t>&lt;td&gt;&lt;input readonly size = 3 name = "ShareholderBlacklisted4" style="text-align:right"&gt;&lt;/td&gt;</t>
  </si>
  <si>
    <t>&lt;td&gt;&lt;input readonly size = 3 name = "ShareholderBlacklisted5" style="text-align:right"&gt;&lt;/td&gt;</t>
  </si>
  <si>
    <t>&lt;td&gt;&lt;/td&gt;&lt;td&gt;&lt;/td&gt;</t>
  </si>
  <si>
    <t>&lt;td align = left&gt;&lt;Input readonly size = 40 type="text" name="ShareholderBlacklistedComment"  style="text-align:left;" &gt;&lt;/td&gt;</t>
  </si>
  <si>
    <t>&lt;td align = left&gt;Fraud-alert?&lt;/td&gt;</t>
  </si>
  <si>
    <t>&lt;td&gt;&lt;input readonly size = 3 name = "ShareholderFraudAlert1" style="text-align:right"&gt;&lt;/td&gt;</t>
  </si>
  <si>
    <t>&lt;td&gt;&lt;input readonly size = 3 name = "ShareholderFraudAlert2" style="text-align:right"&gt;&lt;/td&gt;</t>
  </si>
  <si>
    <t>&lt;td&gt;&lt;input readonly size = 3 name = "ShareholderFraudAlert3" style="text-align:right"&gt;&lt;/td&gt;</t>
  </si>
  <si>
    <t>&lt;td&gt;&lt;input readonly size = 3 name = "ShareholderFraudAlert4" style="text-align:right"&gt;&lt;/td&gt;</t>
  </si>
  <si>
    <t>&lt;td&gt;&lt;input readonly size = 3 name = "ShareholderFraudAlert5" style="text-align:right"&gt;&lt;/td&gt;</t>
  </si>
  <si>
    <t>&lt;td align = left&gt;&lt;Input readonly size = 40 type="text" name="ShareholderFraudAlertComment"  style="text-align:left;" &gt;&lt;/td&gt;</t>
  </si>
  <si>
    <t>&lt;td align = left&gt;&lt;strong&gt;Total-Score&lt;/strong&gt;&lt;/td&gt;</t>
  </si>
  <si>
    <t>&lt;td&gt;&lt;input readonly size = 3 name = "TotalScoreShareholder1" style="text-align:right"&gt;&lt;/td&gt;</t>
  </si>
  <si>
    <t>&lt;td&gt;&lt;input readonly size = 3 name = "TotalScoreShareholder2" style="text-align:right"&gt;&lt;/td&gt;</t>
  </si>
  <si>
    <t>&lt;td&gt;&lt;input readonly size = 3 name = "TotalScoreShareholder3" style="text-align:right"&gt;&lt;/td&gt;</t>
  </si>
  <si>
    <t>&lt;td&gt;&lt;input readonly size = 3 name = "TotalScoreShareholder4" style="text-align:right"&gt;&lt;/td&gt;</t>
  </si>
  <si>
    <t>&lt;td&gt;&lt;input readonly size = 3 name = "TotalScoreShareholder5" style="text-align:right"&gt;&lt;/td&gt;</t>
  </si>
  <si>
    <t>&lt;td&gt;&lt;input readonly size = 3 name = "TotalScoreShareholderAverage" style="text-align:right"&gt;&lt;/td&gt;</t>
  </si>
  <si>
    <t>&lt;td align = left&gt;&lt;Input readonly size = 40 type="text" name="TotalScoreShareholderComment"  style="text-align:right;" &gt;&lt;/td&gt;</t>
  </si>
  <si>
    <t xml:space="preserve"> &lt;td align = left colspan = 7&gt;&lt;strong&gt;TOTAL SHAREHOLDER ANALYSIS CATEGORY&lt;/strong&gt;&lt;/td&gt;</t>
  </si>
  <si>
    <t>&lt;td align = center&gt;&lt;input readonly size = 3 name = "TotalShareholderCategoryMaxScore" style = "color:black;background-Color:lightgrey;text-align:right;font-weight:bold"&gt;&lt;/td&gt;</t>
  </si>
  <si>
    <t>&lt;td align = center&gt;&lt;input readonly size = 3 name = "TotalShareholderCategoryScore" style = "color:black;background-Color:lightgrey;text-align:right;font-weight:bold"&gt;&lt;/td&gt;</t>
  </si>
  <si>
    <t>&lt;td align = left&gt;&lt;Input readonly size = 40 type="text" name="TotalShareholderCategoryComment"  style="text-align:right;" &gt;&lt;/td&gt;</t>
  </si>
  <si>
    <t>&lt;th colspan = 4&gt;&lt;h5 style="color:white;text-align:left"&gt;&lt;br&gt;BEHAVIORAL AND PRODUCT ANALYSIS&lt;h5&gt;&lt;/th&gt;</t>
  </si>
  <si>
    <t>&lt;td align = left colspan = 4&gt;&lt;strong&gt;Loan Rate Type Requested&lt;/strong&gt;&lt;/td&gt;</t>
  </si>
  <si>
    <t>&lt;td colspan = 3&gt;&lt;input readonly size = 25 name = "rate_typeRating" style="text-align:center;"&gt;&lt;/td&gt;</t>
  </si>
  <si>
    <t>&lt;td&gt;&lt;input readonly size = 3 name = "rate_typeMaxScore" style="text-align:right;"&gt;&lt;/td&gt;</t>
  </si>
  <si>
    <t>&lt;td&gt;&lt;input readonly size = 3 name = "rate_typeScore" style="text-align:right;"&gt;&lt;/td&gt;</t>
  </si>
  <si>
    <t>&lt;td align = left&gt;&lt;Input readonly size = 40 type="text" name="rate_typeComment"   &gt;&lt;/td&gt;</t>
  </si>
  <si>
    <t>&lt;td align = left colspan = 4&gt;&lt;strong&gt;Loan Maturity Requested&lt;/strong&gt;&lt;/td&gt;</t>
  </si>
  <si>
    <t>&lt;td colspan = 3&gt;&lt;input readonly size = 25 name = "loan_maturityRating" style="text-align:center"&gt;&lt;/td&gt;</t>
  </si>
  <si>
    <t>&lt;td&gt;&lt;input readonly size = 3 name = "loan_maturityMaxScore" style="text-align:right;"&gt;&lt;/td&gt;</t>
  </si>
  <si>
    <t>&lt;td&gt;&lt;input readonly size = 3 name = "loan_maturityScore" style="text-align:right;"&gt;&lt;/td&gt;</t>
  </si>
  <si>
    <t>&lt;td align = left&gt;&lt;Input readonly size = 40 type="text" name="loan_maturityComment" &gt;&lt;/td&gt;</t>
  </si>
  <si>
    <t>&lt;td align = left colspan = 4&gt;&lt;strong&gt;Years Of BBS Banking Relationship&lt;/strong&gt;&lt;/td&gt;</t>
  </si>
  <si>
    <t>&lt;td colspan = 3&gt;&lt;input readonly size = 25 name = "relationshipRating" style="text-align:center"&gt;&lt;/td&gt;</t>
  </si>
  <si>
    <t>&lt;td&gt;&lt;input readonly size = 3 name = "relationshipMaxScore" style="text-align:right"&gt;&lt;/td&gt;</t>
  </si>
  <si>
    <t>&lt;td&gt;&lt;input readonly size = 3 name = "relationshipScore" style="text-align:right;="&gt;&lt;/td&gt;</t>
  </si>
  <si>
    <t>&lt;td align = left&gt;&lt;Input readonly size = 40 type="text" name="relationshipComment" &gt;&lt;/td&gt;</t>
  </si>
  <si>
    <t>&lt;td align = left colspan = 4&gt;&lt;strong&gt;No of BBS Banking Products&lt;/strong&gt;&lt;/td&gt;</t>
  </si>
  <si>
    <t>&lt;td colspan = 3&gt;&lt;input readonly size = 25 name = "total_bbs_productsRating" style="text-align:center"&gt;&lt;/td&gt;</t>
  </si>
  <si>
    <t>&lt;td&gt;&lt;input readonly size = 3 name = "total_bbs_productsMaxScore" style="text-align:right"&gt;&lt;/td&gt;</t>
  </si>
  <si>
    <t>&lt;td&gt;&lt;input readonly size = 3 name = "total_bbs_productsScore" style="text-align:right;="&gt;&lt;/td&gt;</t>
  </si>
  <si>
    <t>&lt;td align = left&gt;&lt;Input readonly size = 40 type="text" name="total_bbs_productsComment" &gt;&lt;/td&gt;</t>
  </si>
  <si>
    <t>&lt;td align = left colspan = 4&gt;&lt;strong&gt;No of Arrear Incidents (last 12 months)&lt;/strong&gt;&lt;/td&gt;</t>
  </si>
  <si>
    <t>&lt;td colspan = 3&gt;&lt;input readonly size = 25 name = "loan_arrearsRating" style="text-align:center"&gt;&lt;/td&gt;</t>
  </si>
  <si>
    <t>&lt;td&gt;&lt;input readonly size = 3 name = "loan_arrearsMaxScore" style="text-align:right"&gt;&lt;/td&gt;</t>
  </si>
  <si>
    <t>&lt;td&gt;&lt;input readonly size = 3 name = "loan_arrearsScore" style="text-align:right;="&gt;&lt;/td&gt;</t>
  </si>
  <si>
    <t>&lt;td align = left&gt;&lt;Input readonly size = 40 type="text" name="loan_arrearsComment" &gt;&lt;/td&gt;</t>
  </si>
  <si>
    <t>&lt;td align = left colspan = 4&gt;&lt;strong&gt;Renegotiated Arrear Loans (last 24 months)&lt;/strong&gt;&lt;/td&gt;</t>
  </si>
  <si>
    <t>&lt;td colspan = 3&gt;&lt;input readonly size = 25 name = "renegotiateRating" style="text-align:center"&gt;&lt;/td&gt;</t>
  </si>
  <si>
    <t>&lt;td&gt;&lt;input readonly size = 3 name = "renegotiateMaxScore" style="text-align:right"&gt;&lt;/td&gt;</t>
  </si>
  <si>
    <t>&lt;td&gt;&lt;input readonly size = 3 name = "renegotiateScore" style="text-align:right;="&gt;&lt;/td&gt;</t>
  </si>
  <si>
    <t>&lt;td align = left&gt;&lt;Input readonly size = 40 type="text" name="renegotiateComment" &gt;&lt;/td&gt;</t>
  </si>
  <si>
    <t>&lt;td align = left colspan = 4&gt;&lt;strong&gt;ITC (Paid Debt)&lt;/strong&gt;&lt;/td&gt;</t>
  </si>
  <si>
    <t>&lt;td colspan = 3&gt;&lt;input readonly size = 25 name = "paid_debtsRating" style="text-align:center"&gt;&lt;/td&gt;</t>
  </si>
  <si>
    <t>&lt;td&gt;&lt;input readonly size = 3 name = "paid_debtsMaxScore" style="text-align:right"&gt;&lt;/td&gt;</t>
  </si>
  <si>
    <t>&lt;td&gt;&lt;input readonly size = 3 name = "paid_debtsScore" style="text-align:right;="&gt;&lt;/td&gt;</t>
  </si>
  <si>
    <t>&lt;td align = left&gt;&lt;Input readonly size = 40 type="text" name="paid_debtsComment" &gt;&lt;/td&gt;</t>
  </si>
  <si>
    <t>&lt;td align = left colspan = 4&gt;&lt;strong&gt;ITC No Of Judgements&lt;/strong&gt;&lt;/td&gt;</t>
  </si>
  <si>
    <t>&lt;td colspan = 3&gt;&lt;input readonly size = 25 name = "judgementRating" style="text-align:center"&gt;&lt;/td&gt;</t>
  </si>
  <si>
    <t>&lt;td&gt;&lt;input readonly size = 3 name = "judgementMaxScore" style="text-align:right"&gt;&lt;/td&gt;</t>
  </si>
  <si>
    <t>&lt;td&gt;&lt;input readonly size = 3 name = "judgementScore" style="text-align:right;="&gt;&lt;/td&gt;</t>
  </si>
  <si>
    <t>&lt;td align = left&gt;&lt;Input readonly size = 40 type="text" name="judgementComment" &gt;&lt;/td&gt;</t>
  </si>
  <si>
    <t>&lt;td align = left colspan = 4&gt;&lt;strong&gt;ITC No Of Defaults&lt;/strong&gt;&lt;/td&gt;</t>
  </si>
  <si>
    <t>&lt;td colspan = 3&gt;&lt;input readonly size = 25 name = "default_dataRating" style="text-align:center"&gt;&lt;/td&gt;</t>
  </si>
  <si>
    <t>&lt;td&gt;&lt;input readonly size = 3 name = "default_dataMaxScore" style="text-align:right"&gt;&lt;/td&gt;</t>
  </si>
  <si>
    <t>&lt;td&gt;&lt;input readonly size = 3 name = "default_dataScore" style="text-align:right;="&gt;&lt;/td&gt;</t>
  </si>
  <si>
    <t>&lt;td align = left&gt;&lt;Input readonly size = 40 type="text" name="default_dataComment" &gt;&lt;/td&gt;</t>
  </si>
  <si>
    <t>&lt;td align = left colspan = 4&gt;&lt;strong&gt;ITC No Of Trace Alerts&lt;/strong&gt;&lt;/td&gt;</t>
  </si>
  <si>
    <t>&lt;td colspan = 3&gt;&lt;input readonly size = 25 name = "trace_alertsRating" style="text-align:center"&gt;&lt;/td&gt;</t>
  </si>
  <si>
    <t>&lt;td&gt;&lt;input readonly size = 3 name = "trace_alertsMaxScore" style="text-align:right"&gt;&lt;/td&gt;</t>
  </si>
  <si>
    <t>&lt;td&gt;&lt;input readonly size = 3 name = "trace_alertsScore" style="text-align:right;="&gt;&lt;/td&gt;</t>
  </si>
  <si>
    <t>&lt;td align = left&gt;&lt;Input readonly size = 40 type="text" name="trace_alertsComment" &gt;&lt;/td&gt;</t>
  </si>
  <si>
    <t xml:space="preserve">    &lt;tr align = center&gt;</t>
  </si>
  <si>
    <t>&lt;td align = left colspan = 4&gt;&lt;strong&gt;TOTAL BEHAVIORAL &amp; PRODUCT ANALYSIS CATEGORY&lt;/strong&gt;&lt;/td&gt;</t>
  </si>
  <si>
    <t>&lt;td colspan = 3&gt;&lt;input readonly size = 25 name = "TotalBehavioralCategoryRating" style="text-align:center"&gt;&lt;/td&gt;</t>
  </si>
  <si>
    <t>&lt;td align = center&gt;&lt;input readonly size = 3 name = "TotalBehavioralCategoryMaxScore" style = "color:black;background-Color:lightgrey;text-align:right;font-weight:bold"&gt;&lt;/td&gt;</t>
  </si>
  <si>
    <t>&lt;td align = center&gt;&lt;input readonly size = 3 name = "TotalBehavioralCategoryScore" style = "color:black;background-Color:lightgrey;text-align:right;font-weight:bold"&gt;&lt;/td&gt;</t>
  </si>
  <si>
    <t>&lt;td align = left&gt;&lt;Input readonly size = 40 type="text" name="TotalBehavioralCategoryComment"  style="text-align:right;" &gt;&lt;/td&gt;</t>
  </si>
  <si>
    <t>&lt;th colspan = 5&gt;&lt;h5 style="color:white;text-align:left"&gt;&lt;br&gt;BANKRUPCY PREDICTION - Z SCORES&lt;h5&gt;&lt;/th&gt;</t>
  </si>
  <si>
    <t>&lt;th style="color:white"&gt;ZScore1&lt;/th&gt;</t>
  </si>
  <si>
    <t>&lt;th style="color:white"&gt;ZScore2&lt;/th&gt;</t>
  </si>
  <si>
    <t>&lt;th style="color:white"&gt;ZScore3&lt;/th&gt;</t>
  </si>
  <si>
    <t>&lt;th style="color:white"&gt;ZScore&lt;br&gt;Weighted&lt;/th&gt;</t>
  </si>
  <si>
    <t>&lt;td align = left colspan = 5&gt;&lt;strong&gt;Z Score&lt;/strong&gt;&lt;/td&gt;</t>
  </si>
  <si>
    <t>&lt;td&gt;&lt;input readonly size = 4 name = "ZScore1"         style="text-align:center"&gt;&lt;/td&gt;</t>
  </si>
  <si>
    <t>&lt;td&gt;&lt;input readonly size = 4 name = "ZScore2"         style="text-align:center"&gt;&lt;/td&gt;</t>
  </si>
  <si>
    <t>&lt;td&gt;&lt;input readonly size = 4 name = "ZScore3"         style="text-align:center"&gt;&lt;/td&gt;</t>
  </si>
  <si>
    <t>&lt;td&gt;&lt;input readonly size = 4 name = "ZScoreWeighted"  style="text-align:center"&gt;&lt;/td&gt;</t>
  </si>
  <si>
    <t>&lt;td align = left&gt;&lt;Input readonly size = 40 type="text" name="ZScoreComment" &gt;&lt;/td&gt;</t>
  </si>
  <si>
    <t>&lt;td align = left colspan = 5&gt;&lt;strong&gt;Z Score Prime&lt;/strong&gt;&lt;/td&gt;</t>
  </si>
  <si>
    <t>&lt;td&gt;&lt;input readonly size = 4 name = "ZScorePrime1"        style="text-align:center"&gt;&lt;/td&gt;</t>
  </si>
  <si>
    <t>&lt;td&gt;&lt;input readonly size = 4 name = "ZScorePrime2"        style="text-align:center"&gt;&lt;/td&gt;</t>
  </si>
  <si>
    <t>&lt;td&gt;&lt;input readonly size = 4 name = "ZScorePrime3"        style="text-align:center"&gt;&lt;/td&gt;</t>
  </si>
  <si>
    <t>&lt;td&gt;&lt;input readonly size = 4 name = "ZScorePrimeWeighted" style="text-align:center"&gt;&lt;/td&gt;</t>
  </si>
  <si>
    <t>&lt;td align = left&gt;&lt;Input readonly size = 40 type="text" name="ZScorePrimeComment" &gt;&lt;/td&gt;</t>
  </si>
  <si>
    <t>&lt;/table&gt;</t>
  </si>
  <si>
    <t xml:space="preserve"> </t>
  </si>
  <si>
    <t>&lt;/Form&gt;</t>
  </si>
  <si>
    <t>&lt;/body&gt;</t>
  </si>
  <si>
    <t>&lt;/html&gt;</t>
  </si>
  <si>
    <t>company_size</t>
  </si>
  <si>
    <t>industrial_sector</t>
  </si>
  <si>
    <t>GrandTotalScore</t>
  </si>
  <si>
    <t>TotalLiquidityMaxScore</t>
  </si>
  <si>
    <t>TotalProfitabilityMaxScore</t>
  </si>
  <si>
    <t>TotalProfitabilityScore</t>
  </si>
  <si>
    <t>TotalCapitalStructureMaxScore</t>
  </si>
  <si>
    <t>TotalCapitalStructureScore</t>
  </si>
  <si>
    <t>TotalDebtServiceMaxScore</t>
  </si>
  <si>
    <t>TotalDebtServiceScore</t>
  </si>
  <si>
    <t>TotalFinancialCategoryMaxScore</t>
  </si>
  <si>
    <t>TotalFinancialCategoryScore</t>
  </si>
  <si>
    <t>CommitmentRating</t>
  </si>
  <si>
    <t>CommitmentMaxScore</t>
  </si>
  <si>
    <t>CommitmentScore</t>
  </si>
  <si>
    <t>IntegrityRating</t>
  </si>
  <si>
    <t>IntegrityMaxScore</t>
  </si>
  <si>
    <t>IntegrityScore</t>
  </si>
  <si>
    <t>InformationQualityRating</t>
  </si>
  <si>
    <t>InformationQualityMaxScore</t>
  </si>
  <si>
    <t>InformationQualityScore</t>
  </si>
  <si>
    <t>LeadershipRating</t>
  </si>
  <si>
    <t>LeadershipMaxScore</t>
  </si>
  <si>
    <t>LeadershipScore</t>
  </si>
  <si>
    <t>StrategyRating</t>
  </si>
  <si>
    <t>StrategyMaxScore</t>
  </si>
  <si>
    <t>StrategyScore</t>
  </si>
  <si>
    <t>StructureRating</t>
  </si>
  <si>
    <t>StructureMaxScore</t>
  </si>
  <si>
    <t>StructureScore</t>
  </si>
  <si>
    <t>ManagementRating</t>
  </si>
  <si>
    <t>ManagementMaxScore</t>
  </si>
  <si>
    <t>ManagementScore</t>
  </si>
  <si>
    <t>SuccessionPlanningRating</t>
  </si>
  <si>
    <t>SuccessionPlanningMaxScore</t>
  </si>
  <si>
    <t>SuccessionPlanningScore</t>
  </si>
  <si>
    <t>OrganisationalPlanningRating</t>
  </si>
  <si>
    <t>OrganisationalPlanningMaxScore</t>
  </si>
  <si>
    <t>OrganisationalPlanningScore</t>
  </si>
  <si>
    <t>TotalManagementCategoryRating</t>
  </si>
  <si>
    <t>TotalManagementCategoryMaxScore</t>
  </si>
  <si>
    <t>TotalManagementCategoryScore</t>
  </si>
  <si>
    <t>IndustryCyclicalityRating</t>
  </si>
  <si>
    <t>IndustryCyclicalityMaxScore</t>
  </si>
  <si>
    <t>IndustryCyclicalityScore</t>
  </si>
  <si>
    <t>IndustryPerformanceRating</t>
  </si>
  <si>
    <t>IndustryPerformanceMaxScore</t>
  </si>
  <si>
    <t>IndustryPerformanceScore</t>
  </si>
  <si>
    <t>PortersRating</t>
  </si>
  <si>
    <t>PortersMaxScore</t>
  </si>
  <si>
    <t>PortersScore</t>
  </si>
  <si>
    <t>TotalIndustryCategoryRating</t>
  </si>
  <si>
    <t>TotalIndustryCategoryMaxScore</t>
  </si>
  <si>
    <t>TotalIndustryCategoryScore</t>
  </si>
  <si>
    <t>ShareholderPaidDebtsAverage</t>
  </si>
  <si>
    <t>ShareholderPaidDebtsMaxScore</t>
  </si>
  <si>
    <t>ShareholderPaidDebtsScore</t>
  </si>
  <si>
    <t>ShareholderDefaultsAverage</t>
  </si>
  <si>
    <t>ShareholderDefaultsMaxScore</t>
  </si>
  <si>
    <t>ShareholderDefaultsScore</t>
  </si>
  <si>
    <t>ShareholderJudgementsAverage</t>
  </si>
  <si>
    <t>ShareholderJudgementsMaxScore</t>
  </si>
  <si>
    <t>ShareholderJudgementsScore</t>
  </si>
  <si>
    <t>ShareholderTraceAlertsAverage</t>
  </si>
  <si>
    <t>ShareholderTraceAlertsMaxScore</t>
  </si>
  <si>
    <t>ShareholderTraceAlertsScore</t>
  </si>
  <si>
    <t>TotalScoreShareholder2</t>
  </si>
  <si>
    <t>TotalScoreShareholder3</t>
  </si>
  <si>
    <t>TotalScoreShareholder4</t>
  </si>
  <si>
    <t>TotalScoreShareholder5</t>
  </si>
  <si>
    <t>TotalScoreShareholderAverage</t>
  </si>
  <si>
    <t>TotalShareholderCategoryMaxScore</t>
  </si>
  <si>
    <t>TotalShareholderCategoryScore</t>
  </si>
  <si>
    <t>rate_typeRating</t>
  </si>
  <si>
    <t>rate_typeMaxScore</t>
  </si>
  <si>
    <t>rate_typeScore</t>
  </si>
  <si>
    <t>loan_maturityRating</t>
  </si>
  <si>
    <t>loan_maturityMaxScore</t>
  </si>
  <si>
    <t>loan_maturityScore</t>
  </si>
  <si>
    <t>relationshipRating</t>
  </si>
  <si>
    <t>relationshipMaxScore</t>
  </si>
  <si>
    <t>relationshipScore</t>
  </si>
  <si>
    <t>total_bbs_productsRating</t>
  </si>
  <si>
    <t>total_bbs_productsMaxScore</t>
  </si>
  <si>
    <t>total_bbs_productsScore</t>
  </si>
  <si>
    <t>loan_arrearsRating</t>
  </si>
  <si>
    <t>loan_arrearsMaxScore</t>
  </si>
  <si>
    <t>loan_arrearsScore</t>
  </si>
  <si>
    <t>renegotiateRating</t>
  </si>
  <si>
    <t>renegotiateMaxScore</t>
  </si>
  <si>
    <t>renegotiateScore</t>
  </si>
  <si>
    <t>paid_debtsRating</t>
  </si>
  <si>
    <t>paid_debtsMaxScore</t>
  </si>
  <si>
    <t>paid_debtsScore</t>
  </si>
  <si>
    <t>judgementRating</t>
  </si>
  <si>
    <t>judgementMaxScore</t>
  </si>
  <si>
    <t>judgementScore</t>
  </si>
  <si>
    <t>default_dataRating</t>
  </si>
  <si>
    <t>default_dataMaxScore</t>
  </si>
  <si>
    <t>default_dataScore</t>
  </si>
  <si>
    <t>trace_alertsRating</t>
  </si>
  <si>
    <t>trace_alertsMaxScore</t>
  </si>
  <si>
    <t>trace_alertsScore</t>
  </si>
  <si>
    <t>TotalBehavioralCategoryRating</t>
  </si>
  <si>
    <t>TotalBehavioralCategoryMaxScore</t>
  </si>
  <si>
    <t>TotalBehavioralCategoryScore</t>
  </si>
  <si>
    <t>ZScore1</t>
  </si>
  <si>
    <t>ZScore2</t>
  </si>
  <si>
    <t>ZScore3</t>
  </si>
  <si>
    <t>ZScoreWeighted</t>
  </si>
  <si>
    <t>ZScorePrime1</t>
  </si>
  <si>
    <t>ZScorePrime2</t>
  </si>
  <si>
    <t>ZScorePrime3</t>
  </si>
  <si>
    <t>ZScorePrimeWeighted</t>
  </si>
  <si>
    <t>CurrentRatioBenchmarkType</t>
  </si>
  <si>
    <t>CurrentRatioPolicyBenchmarkValue</t>
  </si>
  <si>
    <t>CurrentRatioBenchmarkValue</t>
  </si>
  <si>
    <t>CurrentRatioAppliedBenchmarkValue</t>
  </si>
  <si>
    <t>CurrentRatioValue</t>
  </si>
  <si>
    <t>CurrentRatioPass</t>
  </si>
  <si>
    <t>CurrentRatioMaxScore</t>
  </si>
  <si>
    <t>CurrentRatioScore</t>
  </si>
  <si>
    <t>CurrentRatioComment</t>
  </si>
  <si>
    <t>DebtorDaysBenchmarkType</t>
  </si>
  <si>
    <t>DebtorDaysPolicyBenchmarkValue</t>
  </si>
  <si>
    <t>DebtorDaysBenchmarkValue</t>
  </si>
  <si>
    <t>DebtorDaysAppliedBenchmarkValue</t>
  </si>
  <si>
    <t>DebtorDaysValue</t>
  </si>
  <si>
    <t>DebtorDaysPass</t>
  </si>
  <si>
    <t>DebtorDaysMaxScore</t>
  </si>
  <si>
    <t>DebtorDaysScore</t>
  </si>
  <si>
    <t>TurnoverToWCBenchmarkType</t>
  </si>
  <si>
    <t>TurnoverToWCPolicyBenchmarkValue</t>
  </si>
  <si>
    <t>TurnoverToWCBenchmarkValue</t>
  </si>
  <si>
    <t>TurnoverToWCAppliedBenchmarkValue</t>
  </si>
  <si>
    <t>TurnoverToWCValue</t>
  </si>
  <si>
    <t>TurnoverToWCPass</t>
  </si>
  <si>
    <t>TurnoverToWCMaxScore</t>
  </si>
  <si>
    <t>TurnoverToWCScore</t>
  </si>
  <si>
    <t>TurnoverToWCComment</t>
  </si>
  <si>
    <t>GrossProfitMarginBenchmarkType</t>
  </si>
  <si>
    <t>GrossProfitMarginPolicyBenchmarkValue</t>
  </si>
  <si>
    <t>GrossProfitMarginBenchmarkValue</t>
  </si>
  <si>
    <t>GrossProfitMarginAppliedBenchmarkValue</t>
  </si>
  <si>
    <t>GrossProfitMarginValue</t>
  </si>
  <si>
    <t>GrossProfitMarginPass</t>
  </si>
  <si>
    <t>GrossProfitMarginMaxScore</t>
  </si>
  <si>
    <t>GrossProfitMarginScore</t>
  </si>
  <si>
    <t>GrossProfitMarginComment</t>
  </si>
  <si>
    <t>OperatingProfitMarginBenchmarkType</t>
  </si>
  <si>
    <t>OperatingProfitMarginPolicyBenchmarkValue</t>
  </si>
  <si>
    <t>OperatingProfitMarginBenchmarkValue</t>
  </si>
  <si>
    <t>OperatingProfitMarginAppliedBenchmarkValue</t>
  </si>
  <si>
    <t>OperatingProfitMarginValue</t>
  </si>
  <si>
    <t>OperatingProfitMarginPass</t>
  </si>
  <si>
    <t>OperatingProfitMarginMaxScore</t>
  </si>
  <si>
    <t>OperatingProfitMarginScore</t>
  </si>
  <si>
    <t>OperatingProfitComment</t>
  </si>
  <si>
    <t>TurnoverGrowthBenchmarkType</t>
  </si>
  <si>
    <t>TurnoverGrowthPolicyBenchmarkValue</t>
  </si>
  <si>
    <t>TurnoverGrowthBenchmarkValue</t>
  </si>
  <si>
    <t>TurnoverGrowthAppliedBenchmarkValue</t>
  </si>
  <si>
    <t>TurnoverGrowthValue</t>
  </si>
  <si>
    <t>TurnoverGrowthPass</t>
  </si>
  <si>
    <t>TurnoverGrowthMaxScore</t>
  </si>
  <si>
    <t>TurnoverGrowthScore</t>
  </si>
  <si>
    <t>TurnoverGrowthComment</t>
  </si>
  <si>
    <t>ROABenchmarkType</t>
  </si>
  <si>
    <t>ROAPolicyBenchmarkValue</t>
  </si>
  <si>
    <t>ROABenchmarkValue</t>
  </si>
  <si>
    <t>ROAAppliedBenchmarkValue</t>
  </si>
  <si>
    <t>ROAValue</t>
  </si>
  <si>
    <t>ROAPass</t>
  </si>
  <si>
    <t>ROAMaxScore</t>
  </si>
  <si>
    <t>ROAScore</t>
  </si>
  <si>
    <t>ROAComment</t>
  </si>
  <si>
    <t>ROIBenchmarkType</t>
  </si>
  <si>
    <t>ROIPolicyBenchmarkValue</t>
  </si>
  <si>
    <t>ROIBenchmarkValue</t>
  </si>
  <si>
    <t>ROIAppliedBenchmarkValue</t>
  </si>
  <si>
    <t>ROIValue</t>
  </si>
  <si>
    <t>ROIPass</t>
  </si>
  <si>
    <t>ROIMaxScore</t>
  </si>
  <si>
    <t>ROIScore</t>
  </si>
  <si>
    <t>ROIComment</t>
  </si>
  <si>
    <t>LongtermDebtToEquityBenchmarkType</t>
  </si>
  <si>
    <t>LongtermDebtToEquityPolicyBenchmarkValue</t>
  </si>
  <si>
    <t>LongtermDebtToEquityBenchmarkValue</t>
  </si>
  <si>
    <t>LongtermDebtToEquityAppliedBenchmarkValue</t>
  </si>
  <si>
    <t>LongtermDebtToEquityValue</t>
  </si>
  <si>
    <t>LongtermDebtToEquityPass</t>
  </si>
  <si>
    <t>LongtermDebtToEquityMaxScore</t>
  </si>
  <si>
    <t>LongtermDebtToEquityScore</t>
  </si>
  <si>
    <t>LongtermDebtComment</t>
  </si>
  <si>
    <t>DebtToTangibleNetWorthBenchmarkType</t>
  </si>
  <si>
    <t>DebtToTangibleNetWorthPolicyBenchmarkValue</t>
  </si>
  <si>
    <t>DebtToTangibleNetWorthBenchmarkValue</t>
  </si>
  <si>
    <t>DebtToTangibleNetWorthAppliedBenchmarkValue</t>
  </si>
  <si>
    <t>DebtToTangibleNetWorthValue</t>
  </si>
  <si>
    <t>DebtToTangibleNetWorthPass</t>
  </si>
  <si>
    <t>DebtToTangibleNetWorthMaxScore</t>
  </si>
  <si>
    <t>DebtToTangibleNetWorthScore</t>
  </si>
  <si>
    <t>DebtToTangibleNetWorthComment</t>
  </si>
  <si>
    <t>EquityToTotalAssetsBenchmarkType</t>
  </si>
  <si>
    <t>EquityToTotalAssetsPolicyBenchmarkValue</t>
  </si>
  <si>
    <t>EquityToTotalAssetsBenchmarkValue</t>
  </si>
  <si>
    <t>EquityToTotalAssetsAppliedBenchmarkValue</t>
  </si>
  <si>
    <t>EquityToTotalAssetsValue</t>
  </si>
  <si>
    <t>EquityToTotalAssetsPass</t>
  </si>
  <si>
    <t>EquityToTotalAssetsMaxScore</t>
  </si>
  <si>
    <t>EquityToTotalAssetsScore</t>
  </si>
  <si>
    <t>EquityToTotalAssetsComment</t>
  </si>
  <si>
    <t>InterestCoverBenchmarkType</t>
  </si>
  <si>
    <t>InterestCoverPolicyBenchmarkValue</t>
  </si>
  <si>
    <t>InterestCoverBenchmarkValue</t>
  </si>
  <si>
    <t>InterestCoverAppliedBenchmarkValue</t>
  </si>
  <si>
    <t>InterestCoverValue</t>
  </si>
  <si>
    <t>InterestCoverPass</t>
  </si>
  <si>
    <t>InterestCoverMaxScore</t>
  </si>
  <si>
    <t>InterestCoverScore</t>
  </si>
  <si>
    <t>InterestCoverComment</t>
  </si>
  <si>
    <t>EBITDAToDebtBenchmarkType</t>
  </si>
  <si>
    <t>EBITDAToDebtPolicyBenchmarkValue</t>
  </si>
  <si>
    <t>EBITDAToDebtBenchmarkValue</t>
  </si>
  <si>
    <t>EBITDAToDebtAppliedBenchmarkValue</t>
  </si>
  <si>
    <t>EBITDAToDebtValue</t>
  </si>
  <si>
    <t>EBITDAToDebtPass</t>
  </si>
  <si>
    <t>EBITDAToDebtMaxScore</t>
  </si>
  <si>
    <t>EBITDAToDebtScore</t>
  </si>
  <si>
    <t>EBITDAToDebtComment</t>
  </si>
  <si>
    <t>TotalManagementCategoryComment</t>
  </si>
  <si>
    <t>IndustryCyclicalityComment</t>
  </si>
  <si>
    <t>IndustryPerformanceComment</t>
  </si>
  <si>
    <t>PortersComment</t>
  </si>
  <si>
    <t>TotalIndustryCategoryComment</t>
  </si>
  <si>
    <t>ShareholderPaidDebtsComment</t>
  </si>
  <si>
    <t>ShareholderDefaultsComment</t>
  </si>
  <si>
    <t>ShareholderJudgementsComment</t>
  </si>
  <si>
    <t>ShareholderTraceAlertsComment</t>
  </si>
  <si>
    <t>ShareholderBlacklistedComment</t>
  </si>
  <si>
    <t>ShareholderFraudAlertComment</t>
  </si>
  <si>
    <t>TotalScoreShareholderComment</t>
  </si>
  <si>
    <t>TotalShareholderCategoryComment</t>
  </si>
  <si>
    <t>rate_typeComment</t>
  </si>
  <si>
    <t>loan_maturityComment</t>
  </si>
  <si>
    <t>total_bbs_productsComment</t>
  </si>
  <si>
    <t>loan_arrearsComment</t>
  </si>
  <si>
    <t>renegotiateComment</t>
  </si>
  <si>
    <t>paid_debtsComment</t>
  </si>
  <si>
    <t>judgementComment</t>
  </si>
  <si>
    <t>default_dataComment</t>
  </si>
  <si>
    <t>trace_alertsComment</t>
  </si>
  <si>
    <t>TotalBehavioralCategoryComment</t>
  </si>
  <si>
    <t>ZScoreComment</t>
  </si>
  <si>
    <t>ZScorePrimeComment</t>
  </si>
  <si>
    <t>GrandTotalMaxScore</t>
  </si>
  <si>
    <t>TotalLiquidityScore</t>
  </si>
  <si>
    <t>DebtorDaysComment</t>
  </si>
  <si>
    <t>TotalScoreShareholder1</t>
  </si>
  <si>
    <t>FinancialAnalysis</t>
  </si>
  <si>
    <t>Zscore</t>
  </si>
  <si>
    <t>TotalScores</t>
  </si>
  <si>
    <t>SearchKeys</t>
  </si>
  <si>
    <t>Form Input Element</t>
  </si>
  <si>
    <t>VARCHAR(5)</t>
  </si>
  <si>
    <t>VARCHAR(250)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</si>
</sst>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2" fillId="0" borderId="0" xfId="0" applyFont="1" applyAlignment="1">
      <alignment horizontal="left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95"/>
  <sheetViews>
    <sheetView topLeftCell="E1474" workbookViewId="0">
      <selection activeCell="H1474" sqref="H1:H1048576"/>
    </sheetView>
  </sheetViews>
  <sheetFormatPr defaultRowHeight="15" x14ac:dyDescent="0.25"/>
  <cols>
    <col min="3" max="3" width="209.7109375" bestFit="1" customWidth="1"/>
    <col min="4" max="4" width="209.85546875" bestFit="1" customWidth="1"/>
  </cols>
  <sheetData>
    <row r="1" spans="2:8" x14ac:dyDescent="0.25">
      <c r="H1" t="str">
        <f>A1&amp;B1&amp;C1&amp;D1&amp;E1&amp;F1&amp;G1</f>
        <v/>
      </c>
    </row>
    <row r="2" spans="2:8" x14ac:dyDescent="0.25">
      <c r="D2" t="s">
        <v>0</v>
      </c>
      <c r="H2" t="str">
        <f t="shared" ref="H2:H65" si="0">A2&amp;B2&amp;C2&amp;D2&amp;E2&amp;F2&amp;G2</f>
        <v xml:space="preserve">   &lt;td colspan = 3 &gt;&lt;strong&gt;INDUSTRY PERFORMANCE AND CYCLICALITY&lt;/strong&gt;&lt;/td&gt;</v>
      </c>
    </row>
    <row r="3" spans="2:8" x14ac:dyDescent="0.25">
      <c r="D3" t="s">
        <v>1</v>
      </c>
      <c r="H3" t="str">
        <f t="shared" si="0"/>
        <v>&lt;/tr&gt;</v>
      </c>
    </row>
    <row r="4" spans="2:8" x14ac:dyDescent="0.25">
      <c r="D4" t="s">
        <v>2</v>
      </c>
      <c r="H4" t="str">
        <f t="shared" si="0"/>
        <v>&lt;tr&gt;&lt;td&gt;.&lt;/td&gt;&lt;/tr&gt;</v>
      </c>
    </row>
    <row r="5" spans="2:8" x14ac:dyDescent="0.25">
      <c r="D5" t="s">
        <v>3</v>
      </c>
      <c r="H5" t="str">
        <f t="shared" si="0"/>
        <v>&lt;tr&gt;</v>
      </c>
    </row>
    <row r="6" spans="2:8" x14ac:dyDescent="0.25">
      <c r="D6" t="s">
        <v>4</v>
      </c>
      <c r="H6" t="str">
        <f t="shared" si="0"/>
        <v xml:space="preserve">   &lt;td&gt;Industry Cyclicality&lt;/td&gt;</v>
      </c>
    </row>
    <row r="7" spans="2:8" x14ac:dyDescent="0.25">
      <c r="D7" t="s">
        <v>5</v>
      </c>
      <c r="H7" t="str">
        <f t="shared" si="0"/>
        <v xml:space="preserve">   &lt;td colspan = 3&gt;&lt;SELECT name = "IndustryCyclicality" id = "skip" &gt;</v>
      </c>
    </row>
    <row r="8" spans="2:8" x14ac:dyDescent="0.25">
      <c r="B8" t="s">
        <v>6</v>
      </c>
      <c r="H8" t="str">
        <f t="shared" si="0"/>
        <v xml:space="preserve">                   &lt;option value = "Industry Demand Growing"&gt;Industry Demand Growing&lt;/option&gt;</v>
      </c>
    </row>
    <row r="9" spans="2:8" x14ac:dyDescent="0.25">
      <c r="B9" t="s">
        <v>7</v>
      </c>
      <c r="H9" t="str">
        <f t="shared" si="0"/>
        <v xml:space="preserve">                   &lt;option value = "Industry Demand Stagnant"&gt;Industry Demand Stagnant&lt;/option&gt;</v>
      </c>
    </row>
    <row r="10" spans="2:8" x14ac:dyDescent="0.25">
      <c r="B10" t="s">
        <v>8</v>
      </c>
      <c r="H10" t="str">
        <f t="shared" si="0"/>
        <v xml:space="preserve">                   &lt;option value = "Industry Demand Falling"&gt;Industry Demand Falling&lt;/option&gt;</v>
      </c>
    </row>
    <row r="11" spans="2:8" x14ac:dyDescent="0.25">
      <c r="F11" t="s">
        <v>9</v>
      </c>
      <c r="H11" t="str">
        <f t="shared" si="0"/>
        <v xml:space="preserve">&lt;/SELECT&gt;   </v>
      </c>
    </row>
    <row r="12" spans="2:8" x14ac:dyDescent="0.25">
      <c r="D12" t="s">
        <v>10</v>
      </c>
      <c r="H12" t="str">
        <f t="shared" si="0"/>
        <v xml:space="preserve">   &lt;/td&gt;</v>
      </c>
    </row>
    <row r="13" spans="2:8" x14ac:dyDescent="0.25">
      <c r="D13" t="s">
        <v>1</v>
      </c>
      <c r="H13" t="str">
        <f t="shared" si="0"/>
        <v>&lt;/tr&gt;</v>
      </c>
    </row>
    <row r="14" spans="2:8" x14ac:dyDescent="0.25">
      <c r="D14" t="s">
        <v>3</v>
      </c>
      <c r="H14" t="str">
        <f t="shared" si="0"/>
        <v>&lt;tr&gt;</v>
      </c>
    </row>
    <row r="15" spans="2:8" x14ac:dyDescent="0.25">
      <c r="D15" t="s">
        <v>11</v>
      </c>
      <c r="H15" t="str">
        <f t="shared" si="0"/>
        <v xml:space="preserve">   &lt;td&gt;Industry Performance&lt;/td&gt;</v>
      </c>
    </row>
    <row r="16" spans="2:8" x14ac:dyDescent="0.25">
      <c r="D16" t="s">
        <v>12</v>
      </c>
      <c r="H16" t="str">
        <f t="shared" si="0"/>
        <v xml:space="preserve">   &lt;td colspan = 3&gt;&lt;SELECT name = "IndustryPerformance" id = "skip"&gt;</v>
      </c>
    </row>
    <row r="17" spans="2:8" x14ac:dyDescent="0.25">
      <c r="B17" t="s">
        <v>13</v>
      </c>
      <c r="H17" t="str">
        <f t="shared" si="0"/>
        <v xml:space="preserve">                   &lt;option value = "Super Profits In Industry"&gt;Super Profits In Industry&lt;/option&gt;</v>
      </c>
    </row>
    <row r="18" spans="2:8" x14ac:dyDescent="0.25">
      <c r="B18" t="s">
        <v>14</v>
      </c>
      <c r="H18" t="str">
        <f t="shared" si="0"/>
        <v xml:space="preserve">                   &lt;option value = "Perfomance In Line With Economy"&gt;Perfomance In Line With Economy&lt;/option&gt;</v>
      </c>
    </row>
    <row r="19" spans="2:8" x14ac:dyDescent="0.25">
      <c r="B19" t="s">
        <v>15</v>
      </c>
      <c r="H19" t="str">
        <f t="shared" si="0"/>
        <v xml:space="preserve">                   &lt;option value = "Perfomance Below Economic Growth"&gt;Perfomance Below Economic Growth&lt;/option&gt;</v>
      </c>
    </row>
    <row r="20" spans="2:8" x14ac:dyDescent="0.25">
      <c r="F20" t="s">
        <v>9</v>
      </c>
      <c r="H20" t="str">
        <f t="shared" si="0"/>
        <v xml:space="preserve">&lt;/SELECT&gt;   </v>
      </c>
    </row>
    <row r="21" spans="2:8" x14ac:dyDescent="0.25">
      <c r="D21" t="s">
        <v>10</v>
      </c>
      <c r="H21" t="str">
        <f t="shared" si="0"/>
        <v xml:space="preserve">   &lt;/td&gt;</v>
      </c>
    </row>
    <row r="22" spans="2:8" x14ac:dyDescent="0.25">
      <c r="D22" t="s">
        <v>1</v>
      </c>
      <c r="H22" t="str">
        <f t="shared" si="0"/>
        <v>&lt;/tr&gt;</v>
      </c>
    </row>
    <row r="23" spans="2:8" x14ac:dyDescent="0.25">
      <c r="D23" t="s">
        <v>2</v>
      </c>
      <c r="H23" t="str">
        <f t="shared" si="0"/>
        <v>&lt;tr&gt;&lt;td&gt;.&lt;/td&gt;&lt;/tr&gt;</v>
      </c>
    </row>
    <row r="24" spans="2:8" x14ac:dyDescent="0.25">
      <c r="D24" t="s">
        <v>3</v>
      </c>
      <c r="H24" t="str">
        <f t="shared" si="0"/>
        <v>&lt;tr&gt;</v>
      </c>
    </row>
    <row r="25" spans="2:8" x14ac:dyDescent="0.25">
      <c r="D25" t="s">
        <v>16</v>
      </c>
      <c r="H25" t="str">
        <f t="shared" si="0"/>
        <v xml:space="preserve">   &lt;td colspan = 3 &gt;&lt;strong&gt;PORTER'S FIVE FORCES ANALYSIS&lt;/strong&gt;&lt;/td&gt;</v>
      </c>
    </row>
    <row r="26" spans="2:8" x14ac:dyDescent="0.25">
      <c r="D26" t="s">
        <v>1</v>
      </c>
      <c r="H26" t="str">
        <f t="shared" si="0"/>
        <v>&lt;/tr&gt;</v>
      </c>
    </row>
    <row r="27" spans="2:8" x14ac:dyDescent="0.25">
      <c r="C27" t="s">
        <v>17</v>
      </c>
      <c r="H27" t="str">
        <f t="shared" si="0"/>
        <v xml:space="preserve">    &lt;tr&gt;&lt;/tr&gt;</v>
      </c>
    </row>
    <row r="28" spans="2:8" x14ac:dyDescent="0.25">
      <c r="H28" t="str">
        <f t="shared" si="0"/>
        <v/>
      </c>
    </row>
    <row r="29" spans="2:8" x14ac:dyDescent="0.25">
      <c r="D29" t="s">
        <v>18</v>
      </c>
      <c r="H29" t="str">
        <f t="shared" si="0"/>
        <v>&lt;tr bgcolor = darkblue&gt;</v>
      </c>
    </row>
    <row r="30" spans="2:8" x14ac:dyDescent="0.25">
      <c r="D30" t="s">
        <v>19</v>
      </c>
      <c r="H30" t="str">
        <f t="shared" si="0"/>
        <v xml:space="preserve">  &lt;th&gt;&lt;/th&gt;</v>
      </c>
    </row>
    <row r="31" spans="2:8" x14ac:dyDescent="0.25">
      <c r="D31" t="s">
        <v>20</v>
      </c>
      <c r="H31" t="str">
        <f t="shared" si="0"/>
        <v xml:space="preserve">  &lt;th style="color:white;text-align:left"&gt;Rating&lt;/th&gt;</v>
      </c>
    </row>
    <row r="32" spans="2:8" x14ac:dyDescent="0.25">
      <c r="D32" t="s">
        <v>21</v>
      </c>
      <c r="H32" t="str">
        <f t="shared" si="0"/>
        <v xml:space="preserve">  &lt;th style="color:white;text-align:left"&gt;Score&lt;/th&gt;</v>
      </c>
    </row>
    <row r="33" spans="4:8" x14ac:dyDescent="0.25">
      <c r="D33" t="s">
        <v>22</v>
      </c>
      <c r="H33" t="str">
        <f t="shared" si="0"/>
        <v xml:space="preserve">  &lt;th style="color:white;text-align:left"&gt;&lt;/th&gt;</v>
      </c>
    </row>
    <row r="34" spans="4:8" x14ac:dyDescent="0.25">
      <c r="D34" t="s">
        <v>1</v>
      </c>
      <c r="H34" t="str">
        <f t="shared" si="0"/>
        <v>&lt;/tr&gt;</v>
      </c>
    </row>
    <row r="35" spans="4:8" x14ac:dyDescent="0.25">
      <c r="D35" t="s">
        <v>23</v>
      </c>
      <c r="H35" t="str">
        <f t="shared" si="0"/>
        <v>&lt;tr bgcolor = darkblue style="color:white"&gt;</v>
      </c>
    </row>
    <row r="36" spans="4:8" x14ac:dyDescent="0.25">
      <c r="D36" t="s">
        <v>24</v>
      </c>
      <c r="H36" t="str">
        <f t="shared" si="0"/>
        <v xml:space="preserve">  &lt;th style="text-align:left;color:darkblue"&gt;PORTERS FIVE FORCES ANALYSIS &lt;/th&gt;</v>
      </c>
    </row>
    <row r="37" spans="4:8" x14ac:dyDescent="0.25">
      <c r="D37" t="s">
        <v>25</v>
      </c>
      <c r="H37" t="str">
        <f t="shared" si="0"/>
        <v xml:space="preserve">  &lt;th style="text-align:left;"&gt;Input&lt;/th&gt;</v>
      </c>
    </row>
    <row r="38" spans="4:8" x14ac:dyDescent="0.25">
      <c r="D38" t="s">
        <v>26</v>
      </c>
      <c r="H38" t="str">
        <f t="shared" si="0"/>
        <v xml:space="preserve">  &lt;th style="text-align:left;" Size =1&gt;Formula&lt;/th&gt;</v>
      </c>
    </row>
    <row r="39" spans="4:8" x14ac:dyDescent="0.25">
      <c r="D39" t="s">
        <v>27</v>
      </c>
      <c r="H39" t="str">
        <f t="shared" si="0"/>
        <v xml:space="preserve">  &lt;th style="text-align:left;"&gt;Comment&lt;/th&gt;</v>
      </c>
    </row>
    <row r="40" spans="4:8" x14ac:dyDescent="0.25">
      <c r="D40" t="s">
        <v>1</v>
      </c>
      <c r="H40" t="str">
        <f t="shared" si="0"/>
        <v>&lt;/tr&gt;</v>
      </c>
    </row>
    <row r="41" spans="4:8" x14ac:dyDescent="0.25">
      <c r="D41" t="s">
        <v>28</v>
      </c>
      <c r="H41" t="str">
        <f t="shared" si="0"/>
        <v>&lt;tr style ="background-color:lightblue;color:black"&gt;</v>
      </c>
    </row>
    <row r="42" spans="4:8" x14ac:dyDescent="0.25">
      <c r="D42" t="s">
        <v>29</v>
      </c>
      <c r="H42" t="str">
        <f t="shared" si="0"/>
        <v xml:space="preserve">   &lt;td&gt;&lt;Strong&gt;Threats of New Entry&lt;Strong&gt;&lt;/td&gt;</v>
      </c>
    </row>
    <row r="43" spans="4:8" x14ac:dyDescent="0.25">
      <c r="D43" t="s">
        <v>30</v>
      </c>
      <c r="H43" t="str">
        <f t="shared" si="0"/>
        <v xml:space="preserve">   &lt;td&gt;&lt;input type ="text" name = "ThreatsOfNewEntryRating" size = 6 style ="text-align:left;background-color:lightblue;color:white"&gt;&lt;/td&gt;</v>
      </c>
    </row>
    <row r="44" spans="4:8" x14ac:dyDescent="0.25">
      <c r="D44" t="s">
        <v>31</v>
      </c>
      <c r="H44" t="str">
        <f t="shared" si="0"/>
        <v xml:space="preserve">   &lt;td&gt;&lt;input type ="text" name = "ThreatsOfNewEntryScore" size = 1 style="text-align:center;background-color:lightblue;color:black"&gt;&lt;/td&gt;</v>
      </c>
    </row>
    <row r="45" spans="4:8" x14ac:dyDescent="0.25">
      <c r="D45" t="s">
        <v>32</v>
      </c>
      <c r="H45" t="str">
        <f t="shared" si="0"/>
        <v xml:space="preserve">   &lt;td&gt;&lt;/td&gt;</v>
      </c>
    </row>
    <row r="46" spans="4:8" x14ac:dyDescent="0.25">
      <c r="D46" t="s">
        <v>1</v>
      </c>
      <c r="H46" t="str">
        <f t="shared" si="0"/>
        <v>&lt;/tr&gt;</v>
      </c>
    </row>
    <row r="47" spans="4:8" x14ac:dyDescent="0.25">
      <c r="D47" t="s">
        <v>3</v>
      </c>
      <c r="H47" t="str">
        <f t="shared" si="0"/>
        <v>&lt;tr&gt;</v>
      </c>
    </row>
    <row r="48" spans="4:8" x14ac:dyDescent="0.25">
      <c r="D48" t="s">
        <v>33</v>
      </c>
      <c r="H48" t="str">
        <f t="shared" si="0"/>
        <v xml:space="preserve">  &lt;td&gt;Time and cost of entry&lt;/td&gt;</v>
      </c>
    </row>
    <row r="49" spans="2:8" x14ac:dyDescent="0.25">
      <c r="D49" t="s">
        <v>34</v>
      </c>
      <c r="H49" t="str">
        <f t="shared" si="0"/>
        <v xml:space="preserve">  &lt;td&gt;&lt;Select name="EntryCostsRating" onmousemove = "Recalculate(this)"&gt;&lt;Option Value="Low"&gt;Low&lt;/option&gt;&lt;Option Value = "Medium"&gt;Medium&lt;/option&gt;&lt;option Value = "High"&gt;High&lt;/option&gt;&lt;/Select&gt;&gt;&lt;/td&gt;</v>
      </c>
    </row>
    <row r="50" spans="2:8" x14ac:dyDescent="0.25">
      <c r="D50" t="s">
        <v>35</v>
      </c>
      <c r="H50" t="str">
        <f t="shared" si="0"/>
        <v xml:space="preserve">  &lt;td&gt;&lt;input name = "EntryCostsScore" Type ="text" size = 1 style="background-color:lightgrey;text-align:center"&gt;&lt;/td&gt;</v>
      </c>
    </row>
    <row r="51" spans="2:8" x14ac:dyDescent="0.25">
      <c r="D51" t="s">
        <v>36</v>
      </c>
      <c r="H51" t="str">
        <f t="shared" si="0"/>
        <v xml:space="preserve">  &lt;td&gt;&lt;input name = "EntryCostsComment" Type = "text" size = 100&gt;&lt;/td&gt;</v>
      </c>
    </row>
    <row r="52" spans="2:8" x14ac:dyDescent="0.25">
      <c r="C52" t="s">
        <v>37</v>
      </c>
      <c r="H52" t="str">
        <f t="shared" si="0"/>
        <v xml:space="preserve">    &lt;/tr&gt;</v>
      </c>
    </row>
    <row r="53" spans="2:8" x14ac:dyDescent="0.25">
      <c r="C53" t="s">
        <v>38</v>
      </c>
      <c r="H53" t="str">
        <f t="shared" si="0"/>
        <v xml:space="preserve">   &lt;tr &gt;</v>
      </c>
    </row>
    <row r="54" spans="2:8" x14ac:dyDescent="0.25">
      <c r="D54" t="s">
        <v>39</v>
      </c>
      <c r="H54" t="str">
        <f t="shared" si="0"/>
        <v xml:space="preserve">  &lt;td&gt;Specialist Knowledge&lt;/td&gt;</v>
      </c>
    </row>
    <row r="55" spans="2:8" x14ac:dyDescent="0.25">
      <c r="D55" t="s">
        <v>40</v>
      </c>
      <c r="H55" t="str">
        <f t="shared" si="0"/>
        <v xml:space="preserve">  &lt;td&gt;&lt;Select name="SpecialistKnowledgeRating" Onmousemove="Recalculate(this)"&gt; &lt;Option Value="Low"&gt;Low&lt;/option&gt;&lt;Option Value = "Medium"&gt;Medium&lt;/option&gt;&lt;option Value = "High"&gt;High&lt;/option&gt;&lt;/Select&gt;&gt;&lt;/td&gt;</v>
      </c>
    </row>
    <row r="56" spans="2:8" x14ac:dyDescent="0.25">
      <c r="B56" t="s">
        <v>41</v>
      </c>
      <c r="H56" t="str">
        <f t="shared" si="0"/>
        <v xml:space="preserve">          &lt;td&gt;&lt;input name = "SpecialKnowledgeScore" type ="text" size = 1 style="background-color:lightgrey;text-align:center" &gt;&lt;/td&gt;</v>
      </c>
    </row>
    <row r="57" spans="2:8" x14ac:dyDescent="0.25">
      <c r="B57" t="s">
        <v>42</v>
      </c>
      <c r="H57" t="str">
        <f t="shared" si="0"/>
        <v xml:space="preserve">          &lt;td&gt;&lt;input name = "SpecialistKnowledgeComment" Type = "text" size = 100&gt;</v>
      </c>
    </row>
    <row r="58" spans="2:8" x14ac:dyDescent="0.25">
      <c r="C58" t="s">
        <v>43</v>
      </c>
      <c r="H58" t="str">
        <f t="shared" si="0"/>
        <v xml:space="preserve">   &lt;/tr&gt;</v>
      </c>
    </row>
    <row r="59" spans="2:8" x14ac:dyDescent="0.25">
      <c r="D59" t="s">
        <v>44</v>
      </c>
      <c r="H59" t="str">
        <f t="shared" si="0"/>
        <v xml:space="preserve">  &lt;td&gt;Economies Of Scale&lt;/td&gt;</v>
      </c>
    </row>
    <row r="60" spans="2:8" x14ac:dyDescent="0.25">
      <c r="D60" t="s">
        <v>45</v>
      </c>
      <c r="H60" t="str">
        <f t="shared" si="0"/>
        <v xml:space="preserve">  &lt;td&gt;&lt;Select name="EconomiesOfScaleRating" onmousemove = "Recalculate(this)" &gt; &lt;Option Value="Low"&gt;Low&lt;/option&gt;&lt;Option Value = "Medium"&gt;Medium&lt;/option&gt;&lt;option Value = "High"&gt;High&lt;/option&gt;&lt;/Select&gt;&gt;&lt;/td&gt;</v>
      </c>
    </row>
    <row r="61" spans="2:8" x14ac:dyDescent="0.25">
      <c r="D61" t="s">
        <v>46</v>
      </c>
      <c r="H61" t="str">
        <f t="shared" si="0"/>
        <v xml:space="preserve">  &lt;td&gt;&lt;input name = "EconomiesOfScaleScore" type ="text" size = 1 style="background-color:lightgrey;text-align:center"&gt;&lt;/td&gt;</v>
      </c>
    </row>
    <row r="62" spans="2:8" x14ac:dyDescent="0.25">
      <c r="D62" t="s">
        <v>47</v>
      </c>
      <c r="H62" t="str">
        <f t="shared" si="0"/>
        <v xml:space="preserve">  &lt;td&gt;&lt;input name = "EconomiesOfScaleComment" Type = "text" size = 100&gt;  </v>
      </c>
    </row>
    <row r="63" spans="2:8" x14ac:dyDescent="0.25">
      <c r="C63" t="s">
        <v>43</v>
      </c>
      <c r="H63" t="str">
        <f t="shared" si="0"/>
        <v xml:space="preserve">   &lt;/tr&gt;</v>
      </c>
    </row>
    <row r="64" spans="2:8" x14ac:dyDescent="0.25">
      <c r="C64" t="s">
        <v>38</v>
      </c>
      <c r="H64" t="str">
        <f t="shared" si="0"/>
        <v xml:space="preserve">   &lt;tr &gt;</v>
      </c>
    </row>
    <row r="65" spans="2:8" x14ac:dyDescent="0.25">
      <c r="D65" t="s">
        <v>48</v>
      </c>
      <c r="H65" t="str">
        <f t="shared" si="0"/>
        <v xml:space="preserve">  &lt;td&gt;Cost Advantages&lt;/td&gt;</v>
      </c>
    </row>
    <row r="66" spans="2:8" x14ac:dyDescent="0.25">
      <c r="C66" t="s">
        <v>49</v>
      </c>
      <c r="H66" t="str">
        <f t="shared" ref="H66:H129" si="1">A66&amp;B66&amp;C66&amp;D66&amp;E66&amp;F66&amp;G66</f>
        <v xml:space="preserve">      &lt;td&gt;&lt;Select name="CostAdvantagesRating" onmousemove = "Recalculate(this)"&gt; &lt;Option Value="Low"&gt;Low&lt;/option&gt;&lt;Option Value = "Medium"&gt;Medium&lt;/option&gt;&lt;option Value = "High"&gt;High&lt;/option&gt;&lt;/Select&gt;&gt;&lt;/td&gt;</v>
      </c>
    </row>
    <row r="67" spans="2:8" x14ac:dyDescent="0.25">
      <c r="D67" t="s">
        <v>50</v>
      </c>
      <c r="H67" t="str">
        <f t="shared" si="1"/>
        <v xml:space="preserve">  &lt;td&gt;&lt;input name = "CostAdvantagesScore" type ="text" size = 1 style="background-color:lightgrey;text-align:center"&gt;&lt;/td&gt;</v>
      </c>
    </row>
    <row r="68" spans="2:8" x14ac:dyDescent="0.25">
      <c r="D68" t="s">
        <v>51</v>
      </c>
      <c r="H68" t="str">
        <f t="shared" si="1"/>
        <v xml:space="preserve">  &lt;td&gt;&lt;input name = "CostAdvantagesComment" Type = "text" size = 100&gt;&lt;/td&gt; </v>
      </c>
    </row>
    <row r="69" spans="2:8" x14ac:dyDescent="0.25">
      <c r="C69" t="s">
        <v>52</v>
      </c>
      <c r="H69" t="str">
        <f t="shared" si="1"/>
        <v xml:space="preserve">  &lt;/tr&gt;</v>
      </c>
    </row>
    <row r="70" spans="2:8" x14ac:dyDescent="0.25">
      <c r="C70" t="s">
        <v>38</v>
      </c>
      <c r="H70" t="str">
        <f t="shared" si="1"/>
        <v xml:space="preserve">   &lt;tr &gt;</v>
      </c>
    </row>
    <row r="71" spans="2:8" x14ac:dyDescent="0.25">
      <c r="C71" t="s">
        <v>53</v>
      </c>
      <c r="H71" t="str">
        <f t="shared" si="1"/>
        <v xml:space="preserve">      &lt;td&gt;Technology Protection&lt;/td&gt;</v>
      </c>
    </row>
    <row r="72" spans="2:8" x14ac:dyDescent="0.25">
      <c r="C72" t="s">
        <v>54</v>
      </c>
      <c r="H72" t="str">
        <f t="shared" si="1"/>
        <v xml:space="preserve">      &lt;td&gt;&lt;Select name="TechnologyProtectionRating" onmousemove = "Recalculate(this)"&gt; &lt;Option Value="Low"&gt;Low&lt;/option&gt;&lt;Option Value = "Medium"&gt;Medium&lt;/option&gt;&lt;option Value = "High"&gt;High&lt;/option&gt;&lt;/Select&gt;&gt;&lt;/td&gt;</v>
      </c>
    </row>
    <row r="73" spans="2:8" x14ac:dyDescent="0.25">
      <c r="D73" t="s">
        <v>55</v>
      </c>
      <c r="H73" t="str">
        <f t="shared" si="1"/>
        <v xml:space="preserve">  &lt;td&gt;&lt;input name = "TechnologyProtectionScore" type ="text" size = 1 style="background-color:lightgrey;text-align:center"&gt;&lt;/td&gt;</v>
      </c>
    </row>
    <row r="74" spans="2:8" x14ac:dyDescent="0.25">
      <c r="D74" t="s">
        <v>56</v>
      </c>
      <c r="H74" t="str">
        <f t="shared" si="1"/>
        <v xml:space="preserve">  &lt;td&gt;&lt;input name = "TechnologyProtectionComment" Readonly="True" Type = "text" size = 100&gt;   &lt;/tr&gt;</v>
      </c>
    </row>
    <row r="75" spans="2:8" x14ac:dyDescent="0.25">
      <c r="C75" t="s">
        <v>57</v>
      </c>
      <c r="H75" t="str">
        <f t="shared" si="1"/>
        <v xml:space="preserve">   </v>
      </c>
    </row>
    <row r="76" spans="2:8" x14ac:dyDescent="0.25">
      <c r="B76" t="s">
        <v>58</v>
      </c>
      <c r="H76" t="str">
        <f t="shared" si="1"/>
        <v xml:space="preserve">       &lt;tr&gt;</v>
      </c>
    </row>
    <row r="77" spans="2:8" x14ac:dyDescent="0.25">
      <c r="C77" t="s">
        <v>59</v>
      </c>
      <c r="H77" t="str">
        <f t="shared" si="1"/>
        <v xml:space="preserve">      &lt;td&gt;Barriers to Entry&lt;/td&gt;</v>
      </c>
    </row>
    <row r="78" spans="2:8" x14ac:dyDescent="0.25">
      <c r="C78" t="s">
        <v>60</v>
      </c>
      <c r="H78" t="str">
        <f t="shared" si="1"/>
        <v xml:space="preserve">      &lt;td&gt;&lt;Select name="BarriersToEntryRating" onmousemove = "Recalculate(this)"&gt; &lt;Option Value="Low"&gt;Low&lt;/option&gt;&lt;Option Value = "Medium"&gt;Medium&lt;/option&gt;&lt;option Value = "High"&gt;High&lt;/option&gt;&lt;/Select&gt;&gt;&lt;/td&gt;</v>
      </c>
    </row>
    <row r="79" spans="2:8" x14ac:dyDescent="0.25">
      <c r="D79" t="s">
        <v>61</v>
      </c>
      <c r="H79" t="str">
        <f t="shared" si="1"/>
        <v xml:space="preserve">  &lt;td&gt;&lt;input name = "BarriersToEntryScore" type ="text" size = 1 style="background-color:lightgrey;text-align:center" &gt;&lt;/td&gt;</v>
      </c>
    </row>
    <row r="80" spans="2:8" x14ac:dyDescent="0.25">
      <c r="D80" t="s">
        <v>62</v>
      </c>
      <c r="H80" t="str">
        <f t="shared" si="1"/>
        <v xml:space="preserve">  &lt;td&gt;&lt;input name = "BarriersToEntryComment" Readonly="True" Type = "text" size = 100&gt;  </v>
      </c>
    </row>
    <row r="81" spans="2:8" x14ac:dyDescent="0.25">
      <c r="D81" t="s">
        <v>1</v>
      </c>
      <c r="H81" t="str">
        <f t="shared" si="1"/>
        <v>&lt;/tr&gt;</v>
      </c>
    </row>
    <row r="82" spans="2:8" x14ac:dyDescent="0.25">
      <c r="C82" t="s">
        <v>57</v>
      </c>
      <c r="H82" t="str">
        <f t="shared" si="1"/>
        <v xml:space="preserve">   </v>
      </c>
    </row>
    <row r="83" spans="2:8" x14ac:dyDescent="0.25">
      <c r="C83" t="s">
        <v>63</v>
      </c>
      <c r="H83" t="str">
        <f t="shared" si="1"/>
        <v xml:space="preserve">   &lt;tr style ="background-color:lightblue;color:black"&gt;</v>
      </c>
    </row>
    <row r="84" spans="2:8" x14ac:dyDescent="0.25">
      <c r="C84" t="s">
        <v>64</v>
      </c>
      <c r="H84" t="str">
        <f t="shared" si="1"/>
        <v xml:space="preserve">      &lt;td&gt;&lt;strong&gt;Competitive Rivalry&lt;strong&gt;&lt;/td&gt;</v>
      </c>
    </row>
    <row r="85" spans="2:8" x14ac:dyDescent="0.25">
      <c r="B85" t="s">
        <v>65</v>
      </c>
      <c r="H85" t="str">
        <f t="shared" si="1"/>
        <v xml:space="preserve">          &lt;td&gt;&lt;input type ="text" name = "CompetitiveRivalryRating" size = 6 style="text-align:left;background-color:lightblue;color:white"&gt;&lt;/td&gt;</v>
      </c>
    </row>
    <row r="86" spans="2:8" x14ac:dyDescent="0.25">
      <c r="D86" t="s">
        <v>66</v>
      </c>
      <c r="H86" t="str">
        <f t="shared" si="1"/>
        <v xml:space="preserve">  &lt;td&gt;&lt;input type ="text" name = "CompetitiveRivalryScore" size = 1 style="text-align:center;background-color:lightblue;color:black"&gt;&lt;/td&gt;</v>
      </c>
    </row>
    <row r="87" spans="2:8" x14ac:dyDescent="0.25">
      <c r="D87" t="s">
        <v>67</v>
      </c>
      <c r="E87" t="s">
        <v>57</v>
      </c>
      <c r="H87" t="str">
        <f t="shared" si="1"/>
        <v xml:space="preserve">  &lt;td&gt;&lt;/td&gt;   </v>
      </c>
    </row>
    <row r="88" spans="2:8" x14ac:dyDescent="0.25">
      <c r="C88" t="s">
        <v>43</v>
      </c>
      <c r="H88" t="str">
        <f t="shared" si="1"/>
        <v xml:space="preserve">   &lt;/tr&gt;</v>
      </c>
    </row>
    <row r="89" spans="2:8" x14ac:dyDescent="0.25">
      <c r="C89" t="s">
        <v>68</v>
      </c>
      <c r="H89" t="str">
        <f t="shared" si="1"/>
        <v xml:space="preserve">   &lt;tr&gt;</v>
      </c>
    </row>
    <row r="90" spans="2:8" x14ac:dyDescent="0.25">
      <c r="D90" t="s">
        <v>69</v>
      </c>
      <c r="H90" t="str">
        <f t="shared" si="1"/>
        <v xml:space="preserve">  &lt;td&gt;Number Of Competitors&lt;/td&gt;</v>
      </c>
    </row>
    <row r="91" spans="2:8" x14ac:dyDescent="0.25">
      <c r="C91" t="s">
        <v>70</v>
      </c>
      <c r="H91" t="str">
        <f t="shared" si="1"/>
        <v xml:space="preserve">      &lt;td&gt;&lt;Select name="NumberOfCompetitorsRating" onmousemove = "Recalculate(this)"&gt; &lt;Option Value="Low"&gt;Low&lt;/option&gt;&lt;Option Value = "Medium"&gt;Medium&lt;/option&gt;&lt;option Value = "High"&gt;High&lt;/option&gt;&lt;/Select&gt;&gt;&lt;/td&gt;</v>
      </c>
    </row>
    <row r="92" spans="2:8" x14ac:dyDescent="0.25">
      <c r="D92" t="s">
        <v>71</v>
      </c>
      <c r="H92" t="str">
        <f t="shared" si="1"/>
        <v xml:space="preserve">  &lt;td&gt;&lt;input name = "NumberOfCompetitorsScore" type ="text" size = 1 style="background-color:lightgrey;text-align:center"&gt;&lt;/td&gt;</v>
      </c>
    </row>
    <row r="93" spans="2:8" x14ac:dyDescent="0.25">
      <c r="D93" t="s">
        <v>72</v>
      </c>
      <c r="E93" t="s">
        <v>1</v>
      </c>
      <c r="H93" t="str">
        <f t="shared" si="1"/>
        <v xml:space="preserve">  &lt;td&gt;&lt;input name = "NumberOfCompetitorsComment" Readonly="True" Type = "text" size = 100&gt;&lt;/tr&gt;</v>
      </c>
    </row>
    <row r="94" spans="2:8" x14ac:dyDescent="0.25">
      <c r="C94" t="s">
        <v>73</v>
      </c>
      <c r="H94" t="str">
        <f t="shared" si="1"/>
        <v xml:space="preserve">    &lt;tr&gt;</v>
      </c>
    </row>
    <row r="95" spans="2:8" x14ac:dyDescent="0.25">
      <c r="D95" t="s">
        <v>74</v>
      </c>
      <c r="H95" t="str">
        <f t="shared" si="1"/>
        <v xml:space="preserve">  &lt;td&gt;Quality Differences&lt;/td&gt;</v>
      </c>
    </row>
    <row r="96" spans="2:8" x14ac:dyDescent="0.25">
      <c r="C96" t="s">
        <v>75</v>
      </c>
      <c r="H96" t="str">
        <f t="shared" si="1"/>
        <v xml:space="preserve">      &lt;td&gt;&lt;Select name="QualityDifferencesRating" onmousemove = "Recalculate(this)"&gt; &lt;Option Value="Low"&gt;Low&lt;/option&gt;&lt;Option Value = "Medium"&gt;Medium&lt;/option&gt;&lt;option Value = "High"&gt;High&lt;/option&gt;&lt;/Select&gt;&gt;&lt;/td&gt;</v>
      </c>
    </row>
    <row r="97" spans="3:8" x14ac:dyDescent="0.25">
      <c r="D97" t="s">
        <v>76</v>
      </c>
      <c r="H97" t="str">
        <f t="shared" si="1"/>
        <v xml:space="preserve">  &lt;td&gt;&lt;input name = "QualityDifferencesScore" type ="text" size = 1 style="background-color:lightgrey;text-align:center"&gt;&lt;/td&gt;</v>
      </c>
    </row>
    <row r="98" spans="3:8" x14ac:dyDescent="0.25">
      <c r="D98" t="s">
        <v>77</v>
      </c>
      <c r="H98" t="str">
        <f t="shared" si="1"/>
        <v xml:space="preserve">  &lt;td&gt;&lt;input name = "QualityDifferencesComment" Readonly="True" Type = "text" size = 100&gt;   &lt;/tr&gt; </v>
      </c>
    </row>
    <row r="99" spans="3:8" x14ac:dyDescent="0.25">
      <c r="C99" t="s">
        <v>68</v>
      </c>
      <c r="H99" t="str">
        <f t="shared" si="1"/>
        <v xml:space="preserve">   &lt;tr&gt;</v>
      </c>
    </row>
    <row r="100" spans="3:8" x14ac:dyDescent="0.25">
      <c r="D100" t="s">
        <v>78</v>
      </c>
      <c r="H100" t="str">
        <f t="shared" si="1"/>
        <v xml:space="preserve">  &lt;td&gt;Other Differences&lt;/td&gt;</v>
      </c>
    </row>
    <row r="101" spans="3:8" x14ac:dyDescent="0.25">
      <c r="C101" t="s">
        <v>79</v>
      </c>
      <c r="H101" t="str">
        <f t="shared" si="1"/>
        <v xml:space="preserve">      &lt;td&gt;&lt;Select name="OtherDifferencesRating" onmousemove = "Recalculate(this)"&gt; &lt;Option Value="Low"&gt;Low&lt;/option&gt;&lt;Option Value = "Medium"&gt;Medium&lt;/option&gt;&lt;option Value = "High"&gt;High&lt;/option&gt;&lt;/Select&gt;&gt;&lt;/td&gt;</v>
      </c>
    </row>
    <row r="102" spans="3:8" x14ac:dyDescent="0.25">
      <c r="D102" t="s">
        <v>80</v>
      </c>
      <c r="H102" t="str">
        <f t="shared" si="1"/>
        <v xml:space="preserve">  &lt;td&gt;&lt;input name = "OtherDifferencesScore" type ="text" size = 1 style="background-color:lightgrey;text-align:center" &gt;&lt;/td&gt;</v>
      </c>
    </row>
    <row r="103" spans="3:8" x14ac:dyDescent="0.25">
      <c r="D103" t="s">
        <v>81</v>
      </c>
      <c r="H103" t="str">
        <f t="shared" si="1"/>
        <v xml:space="preserve">  &lt;td&gt;&lt;input name = "OtherDifferencesComment" Readonly="True" Type = "text" size = 100&gt; &lt;/tr&gt; </v>
      </c>
    </row>
    <row r="104" spans="3:8" x14ac:dyDescent="0.25">
      <c r="C104" t="s">
        <v>68</v>
      </c>
      <c r="H104" t="str">
        <f t="shared" si="1"/>
        <v xml:space="preserve">   &lt;tr&gt;</v>
      </c>
    </row>
    <row r="105" spans="3:8" x14ac:dyDescent="0.25">
      <c r="D105" t="s">
        <v>82</v>
      </c>
      <c r="H105" t="str">
        <f t="shared" si="1"/>
        <v xml:space="preserve">  &lt;td&gt;Switching Costs&lt;/td&gt;</v>
      </c>
    </row>
    <row r="106" spans="3:8" x14ac:dyDescent="0.25">
      <c r="C106" t="s">
        <v>83</v>
      </c>
      <c r="H106" t="str">
        <f t="shared" si="1"/>
        <v xml:space="preserve">      &lt;td&gt;&lt;Select name="SwitchingCostsRating" onmousemove = "Recalculate(this)"&gt; &lt;Option Value="Low"&gt;Low&lt;/option&gt;&lt;Option Value = "Medium"&gt;Medium&lt;/option&gt;&lt;option Value = "High"&gt;High&lt;/option&gt;&lt;/Select&gt;&gt;&lt;/td&gt;</v>
      </c>
    </row>
    <row r="107" spans="3:8" x14ac:dyDescent="0.25">
      <c r="D107" t="s">
        <v>84</v>
      </c>
      <c r="H107" t="str">
        <f t="shared" si="1"/>
        <v xml:space="preserve">  &lt;td&gt;&lt;input name = "SwitchingCostsScore" type ="text" size = 1 style="background-color:lightgrey;text-align:center"&gt;&lt;/td&gt;</v>
      </c>
    </row>
    <row r="108" spans="3:8" x14ac:dyDescent="0.25">
      <c r="D108" t="s">
        <v>85</v>
      </c>
      <c r="H108" t="str">
        <f t="shared" si="1"/>
        <v xml:space="preserve">  &lt;td&gt;&lt;input name = "SwitchingCostsComment" Readonly="True" Type = "text" size = 100&gt;   &lt;/tr&gt;</v>
      </c>
    </row>
    <row r="109" spans="3:8" x14ac:dyDescent="0.25">
      <c r="C109" t="s">
        <v>68</v>
      </c>
      <c r="H109" t="str">
        <f t="shared" si="1"/>
        <v xml:space="preserve">   &lt;tr&gt;</v>
      </c>
    </row>
    <row r="110" spans="3:8" x14ac:dyDescent="0.25">
      <c r="D110" t="s">
        <v>86</v>
      </c>
      <c r="H110" t="str">
        <f t="shared" si="1"/>
        <v xml:space="preserve">  &lt;td&gt;Customer Loyalty&lt;/td&gt;</v>
      </c>
    </row>
    <row r="111" spans="3:8" x14ac:dyDescent="0.25">
      <c r="D111" t="s">
        <v>87</v>
      </c>
      <c r="H111" t="str">
        <f t="shared" si="1"/>
        <v xml:space="preserve">  &lt;td&gt;&lt;Select name="CustomerLoyaltyRating" onmousemove = "Recalculate(this)"&gt; &lt;Option Value="Low"&gt;Low&lt;/option&gt;&lt;Option Value = "Medium"&gt;Medium&lt;/option&gt;&lt;option Value = "High"&gt;High&lt;/option&gt;&lt;/Select&gt;&gt;&lt;/td&gt;</v>
      </c>
    </row>
    <row r="112" spans="3:8" x14ac:dyDescent="0.25">
      <c r="D112" t="s">
        <v>88</v>
      </c>
      <c r="H112" t="str">
        <f t="shared" si="1"/>
        <v xml:space="preserve">  &lt;td&gt;&lt;input name = "CustomerLoyaktyScore" type ="text" size = 1 style="background-color:lightgrey;text-align:center"&gt;&lt;/td&gt;</v>
      </c>
    </row>
    <row r="113" spans="3:8" x14ac:dyDescent="0.25">
      <c r="D113" t="s">
        <v>89</v>
      </c>
      <c r="H113" t="str">
        <f t="shared" si="1"/>
        <v xml:space="preserve">  &lt;td&gt;&lt;input name = "CustomerLoyaktyComment" Readonly="True" Type = "text" size = 100&gt; &lt;/tr&gt;</v>
      </c>
    </row>
    <row r="114" spans="3:8" x14ac:dyDescent="0.25">
      <c r="C114" t="s">
        <v>63</v>
      </c>
      <c r="H114" t="str">
        <f t="shared" si="1"/>
        <v xml:space="preserve">   &lt;tr style ="background-color:lightblue;color:black"&gt;</v>
      </c>
    </row>
    <row r="115" spans="3:8" x14ac:dyDescent="0.25">
      <c r="C115" t="s">
        <v>90</v>
      </c>
      <c r="H115" t="str">
        <f t="shared" si="1"/>
        <v xml:space="preserve">      &lt;td&gt;&lt;strong&gt;Supplier Power&lt;strong&gt;&lt;/td&gt;</v>
      </c>
    </row>
    <row r="116" spans="3:8" x14ac:dyDescent="0.25">
      <c r="C116" t="s">
        <v>91</v>
      </c>
      <c r="H116" t="str">
        <f t="shared" si="1"/>
        <v xml:space="preserve">      &lt;td&gt;&lt;input type ="text" name = "SupplierPowerRating" size = 6 style="text-align:left;background-color:lightblue;color:white"&gt;&lt;/td&gt;</v>
      </c>
    </row>
    <row r="117" spans="3:8" x14ac:dyDescent="0.25">
      <c r="D117" t="s">
        <v>92</v>
      </c>
      <c r="H117" t="str">
        <f t="shared" si="1"/>
        <v xml:space="preserve">  &lt;td&gt;&lt;input type ="text" name = "SupplierPowerScore" size = 1 style="text-align:center;background-color:lightblue;color:black"&gt;&lt;/td&gt;</v>
      </c>
    </row>
    <row r="118" spans="3:8" x14ac:dyDescent="0.25">
      <c r="D118" t="s">
        <v>67</v>
      </c>
      <c r="H118" t="str">
        <f t="shared" si="1"/>
        <v xml:space="preserve">  &lt;td&gt;&lt;/td&gt;</v>
      </c>
    </row>
    <row r="119" spans="3:8" x14ac:dyDescent="0.25">
      <c r="C119" t="s">
        <v>43</v>
      </c>
      <c r="H119" t="str">
        <f t="shared" si="1"/>
        <v xml:space="preserve">   &lt;/tr&gt;</v>
      </c>
    </row>
    <row r="120" spans="3:8" x14ac:dyDescent="0.25">
      <c r="C120" t="s">
        <v>68</v>
      </c>
      <c r="H120" t="str">
        <f t="shared" si="1"/>
        <v xml:space="preserve">   &lt;tr&gt;</v>
      </c>
    </row>
    <row r="121" spans="3:8" x14ac:dyDescent="0.25">
      <c r="D121" t="s">
        <v>93</v>
      </c>
      <c r="H121" t="str">
        <f t="shared" si="1"/>
        <v xml:space="preserve">  &lt;td&gt;Number Of Supplierss&lt;/td&gt;</v>
      </c>
    </row>
    <row r="122" spans="3:8" x14ac:dyDescent="0.25">
      <c r="C122" t="s">
        <v>94</v>
      </c>
      <c r="H122" t="str">
        <f t="shared" si="1"/>
        <v xml:space="preserve">      &lt;td&gt;&lt;Select name="NumberOfSuppliersrsRating" onmousemove = "Recalculate(this)"&gt; &lt;Option Value="Low"&gt;Low&lt;/option&gt;&lt;Option Value = "Medium"&gt;Medium&lt;/option&gt;&lt;option Value = "High"&gt;High&lt;/option&gt;&lt;/Select&gt;&gt;&lt;/td&gt;</v>
      </c>
    </row>
    <row r="123" spans="3:8" x14ac:dyDescent="0.25">
      <c r="D123" t="s">
        <v>95</v>
      </c>
      <c r="H123" t="str">
        <f t="shared" si="1"/>
        <v xml:space="preserve">  &lt;td&gt;&lt;input name = "NumberOfSuppliersOverallScore" type ="text" size = 1 style="background-color:lightgrey;text-align:center"&gt;&lt;/td&gt;</v>
      </c>
    </row>
    <row r="124" spans="3:8" x14ac:dyDescent="0.25">
      <c r="D124" t="s">
        <v>96</v>
      </c>
      <c r="E124" t="s">
        <v>1</v>
      </c>
      <c r="H124" t="str">
        <f t="shared" si="1"/>
        <v xml:space="preserve">  &lt;td&gt;&lt;input name = "NumberOfSuppliersComment" Readonly="True" Type = "text" size = 100&gt;&lt;/tr&gt;</v>
      </c>
    </row>
    <row r="125" spans="3:8" x14ac:dyDescent="0.25">
      <c r="C125" t="s">
        <v>73</v>
      </c>
      <c r="H125" t="str">
        <f t="shared" si="1"/>
        <v xml:space="preserve">    &lt;tr&gt;</v>
      </c>
    </row>
    <row r="126" spans="3:8" x14ac:dyDescent="0.25">
      <c r="D126" t="s">
        <v>97</v>
      </c>
      <c r="H126" t="str">
        <f t="shared" si="1"/>
        <v xml:space="preserve">  &lt;td&gt;Size Of Suppliers&lt;/td&gt;</v>
      </c>
    </row>
    <row r="127" spans="3:8" x14ac:dyDescent="0.25">
      <c r="C127" t="s">
        <v>98</v>
      </c>
      <c r="H127" t="str">
        <f t="shared" si="1"/>
        <v xml:space="preserve">       &lt;td&gt;&lt;Select name="SizeOfSuppliersRating" onmousemove = "Recalculate(this)"&gt; &lt;Option Value="Low"&gt;Low&lt;/option&gt;&lt;Option Value = "Medium"&gt;Medium&lt;/option&gt;&lt;option Value = "High"&gt;High&lt;/option&gt;&lt;/Select&gt;&gt;&lt;/td&gt;</v>
      </c>
    </row>
    <row r="128" spans="3:8" x14ac:dyDescent="0.25">
      <c r="D128" t="s">
        <v>99</v>
      </c>
      <c r="H128" t="str">
        <f t="shared" si="1"/>
        <v xml:space="preserve">  &lt;td&gt;&lt;input name = "SizeOfSuppliersOverallScore" type ="text" size = 1 style="background-color:lightgrey;text-align:center" &gt;&lt;/td&gt;</v>
      </c>
    </row>
    <row r="129" spans="3:8" x14ac:dyDescent="0.25">
      <c r="D129" t="s">
        <v>100</v>
      </c>
      <c r="H129" t="str">
        <f t="shared" si="1"/>
        <v xml:space="preserve">  &lt;td&gt;&lt;input name = "SizeOfSuppliersComment" Readonly="True" Type = "text" size = 100&gt;   &lt;/tr&gt; </v>
      </c>
    </row>
    <row r="130" spans="3:8" x14ac:dyDescent="0.25">
      <c r="C130" t="s">
        <v>68</v>
      </c>
      <c r="H130" t="str">
        <f t="shared" ref="H130:H193" si="2">A130&amp;B130&amp;C130&amp;D130&amp;E130&amp;F130&amp;G130</f>
        <v xml:space="preserve">   &lt;tr&gt;</v>
      </c>
    </row>
    <row r="131" spans="3:8" x14ac:dyDescent="0.25">
      <c r="D131" t="s">
        <v>101</v>
      </c>
      <c r="H131" t="str">
        <f t="shared" si="2"/>
        <v xml:space="preserve">  &lt;td&gt;Uniqueness Of Service&lt;/td&gt;</v>
      </c>
    </row>
    <row r="132" spans="3:8" x14ac:dyDescent="0.25">
      <c r="C132" t="s">
        <v>102</v>
      </c>
      <c r="H132" t="str">
        <f t="shared" si="2"/>
        <v xml:space="preserve">      &lt;td&gt;&lt;Select name="UniquenessOfServiceRating" onmousemove = "Recalculate(this)"&gt; &lt;Option Value="Low"&gt;Low&lt;/option&gt;&lt;Option Value = "Medium"&gt;Medium&lt;/option&gt;&lt;option Value = "High"&gt;High&lt;/option&gt;&lt;/Select&gt;&gt;&lt;/td&gt;</v>
      </c>
    </row>
    <row r="133" spans="3:8" x14ac:dyDescent="0.25">
      <c r="D133" t="s">
        <v>103</v>
      </c>
      <c r="H133" t="str">
        <f t="shared" si="2"/>
        <v xml:space="preserve">  &lt;td&gt;&lt;input name = "UniquenessOfServiceScore" type ="text" size = 1 style="background-color:lightgrey;text-align:center"&gt;&lt;/td&gt;</v>
      </c>
    </row>
    <row r="134" spans="3:8" x14ac:dyDescent="0.25">
      <c r="D134" t="s">
        <v>104</v>
      </c>
      <c r="H134" t="str">
        <f t="shared" si="2"/>
        <v xml:space="preserve">  &lt;td&gt;&lt;input name = "UniquenessOfServiceComment" Readonly="True" Type = "text" size = 100&gt; &lt;/tr&gt; </v>
      </c>
    </row>
    <row r="135" spans="3:8" x14ac:dyDescent="0.25">
      <c r="C135" t="s">
        <v>68</v>
      </c>
      <c r="H135" t="str">
        <f t="shared" si="2"/>
        <v xml:space="preserve">   &lt;tr&gt;</v>
      </c>
    </row>
    <row r="136" spans="3:8" x14ac:dyDescent="0.25">
      <c r="D136" t="s">
        <v>105</v>
      </c>
      <c r="H136" t="str">
        <f t="shared" si="2"/>
        <v xml:space="preserve">  &lt;td&gt;Costs Of Supplier Change&lt;/td&gt;</v>
      </c>
    </row>
    <row r="137" spans="3:8" x14ac:dyDescent="0.25">
      <c r="C137" t="s">
        <v>106</v>
      </c>
      <c r="H137" t="str">
        <f t="shared" si="2"/>
        <v xml:space="preserve">      &lt;td&gt;&lt;Select name="CostsOfSupplierChangeRating" onmousemove = "Recalculate(this)"&gt; &lt;Option Value="Low"&gt;Low&lt;/option&gt;&lt;Option Value = "Medium"&gt;Medium&lt;/option&gt;&lt;option Value = "High"&gt;High&lt;/option&gt;&lt;/Select&gt;&gt;&lt;/td&gt;</v>
      </c>
    </row>
    <row r="138" spans="3:8" x14ac:dyDescent="0.25">
      <c r="D138" t="s">
        <v>107</v>
      </c>
      <c r="H138" t="str">
        <f t="shared" si="2"/>
        <v xml:space="preserve">  &lt;td&gt;&lt;input name = "CostsOfSupplierChangeScore" type ="text" size = 1 style="background-color:lightgrey;text-align:center"&gt;&lt;/td&gt;</v>
      </c>
    </row>
    <row r="139" spans="3:8" x14ac:dyDescent="0.25">
      <c r="D139" t="s">
        <v>108</v>
      </c>
      <c r="H139" t="str">
        <f t="shared" si="2"/>
        <v xml:space="preserve">  &lt;td&gt;&lt;input name = "CostsOfSupplierChangeComment" Readonly="True" Type = "text" size = 100&gt;   &lt;/tr&gt;</v>
      </c>
    </row>
    <row r="140" spans="3:8" x14ac:dyDescent="0.25">
      <c r="C140" t="s">
        <v>68</v>
      </c>
      <c r="H140" t="str">
        <f t="shared" si="2"/>
        <v xml:space="preserve">   &lt;tr&gt;</v>
      </c>
    </row>
    <row r="141" spans="3:8" x14ac:dyDescent="0.25">
      <c r="D141" t="s">
        <v>109</v>
      </c>
      <c r="H141" t="str">
        <f t="shared" si="2"/>
        <v xml:space="preserve">  &lt;td&gt;Supplier Switching Costs&lt;/td&gt;</v>
      </c>
    </row>
    <row r="142" spans="3:8" x14ac:dyDescent="0.25">
      <c r="D142" t="s">
        <v>110</v>
      </c>
      <c r="H142" t="str">
        <f t="shared" si="2"/>
        <v xml:space="preserve">  &lt;td&gt;&lt;Select name="SupplierSwitchingCostsRating" onmousemove = "Recalculate(this)"&gt; &lt;Option Value="Low"&gt;Low&lt;/option&gt;&lt;Option Value = "Medium"&gt;Medium&lt;/option&gt;&lt;option Value = "High"&gt;High&lt;/option&gt;&lt;/Select&gt;&gt;&lt;/td&gt;</v>
      </c>
    </row>
    <row r="143" spans="3:8" x14ac:dyDescent="0.25">
      <c r="D143" t="s">
        <v>111</v>
      </c>
      <c r="H143" t="str">
        <f t="shared" si="2"/>
        <v xml:space="preserve">  &lt;td&gt;&lt;input name = "SupplierSwitchingCostsScore" type ="text" size = 1 style="background-color:lightgrey;text-align:center"&gt;&lt;/td&gt;</v>
      </c>
    </row>
    <row r="144" spans="3:8" x14ac:dyDescent="0.25">
      <c r="D144" t="s">
        <v>112</v>
      </c>
      <c r="H144" t="str">
        <f t="shared" si="2"/>
        <v xml:space="preserve">  &lt;td&gt;&lt;input name = "SupplierSwitchingCostsComment" Readonly="True" Type = "text" size = 100&gt; &lt;/tr&gt;</v>
      </c>
    </row>
    <row r="145" spans="3:8" x14ac:dyDescent="0.25">
      <c r="C145" t="s">
        <v>52</v>
      </c>
      <c r="H145" t="str">
        <f t="shared" si="2"/>
        <v xml:space="preserve">  &lt;/tr&gt;</v>
      </c>
    </row>
    <row r="146" spans="3:8" x14ac:dyDescent="0.25">
      <c r="C146" t="s">
        <v>113</v>
      </c>
      <c r="H146" t="str">
        <f t="shared" si="2"/>
        <v xml:space="preserve">  &lt;tr style ="background-color:lightblue;color:black"&gt;</v>
      </c>
    </row>
    <row r="147" spans="3:8" x14ac:dyDescent="0.25">
      <c r="C147" t="s">
        <v>114</v>
      </c>
      <c r="H147" t="str">
        <f t="shared" si="2"/>
        <v xml:space="preserve">      &lt;td&gt;&lt;strong&gt;Threats Of Substitution&lt;strong&gt;&lt;/td&gt;</v>
      </c>
    </row>
    <row r="148" spans="3:8" x14ac:dyDescent="0.25">
      <c r="C148" t="s">
        <v>115</v>
      </c>
      <c r="H148" t="str">
        <f t="shared" si="2"/>
        <v xml:space="preserve">      &lt;td&gt;&lt;input type ="text" name = "ThreatsOfSubstitutionRating" size = 6 style="text-align:left;background-color:lightblue;color:white"&gt;&lt;/td&gt;</v>
      </c>
    </row>
    <row r="149" spans="3:8" x14ac:dyDescent="0.25">
      <c r="D149" t="s">
        <v>116</v>
      </c>
      <c r="H149" t="str">
        <f t="shared" si="2"/>
        <v xml:space="preserve">  &lt;td&gt;&lt;input type ="text" name = "ThreatsOfSubstitutionScore" size = 1 style="text-align:center;background-color:lightblue;color:black"&gt;&lt;/td&gt;</v>
      </c>
    </row>
    <row r="150" spans="3:8" x14ac:dyDescent="0.25">
      <c r="D150" t="s">
        <v>67</v>
      </c>
      <c r="H150" t="str">
        <f t="shared" si="2"/>
        <v xml:space="preserve">  &lt;td&gt;&lt;/td&gt;</v>
      </c>
    </row>
    <row r="151" spans="3:8" x14ac:dyDescent="0.25">
      <c r="C151" t="s">
        <v>52</v>
      </c>
      <c r="H151" t="str">
        <f t="shared" si="2"/>
        <v xml:space="preserve">  &lt;/tr&gt;</v>
      </c>
    </row>
    <row r="152" spans="3:8" x14ac:dyDescent="0.25">
      <c r="C152" t="s">
        <v>68</v>
      </c>
      <c r="H152" t="str">
        <f t="shared" si="2"/>
        <v xml:space="preserve">   &lt;tr&gt;</v>
      </c>
    </row>
    <row r="153" spans="3:8" x14ac:dyDescent="0.25">
      <c r="D153" t="s">
        <v>117</v>
      </c>
      <c r="H153" t="str">
        <f t="shared" si="2"/>
        <v xml:space="preserve">  &lt;td&gt;Substitute Performance&lt;/td&gt;</v>
      </c>
    </row>
    <row r="154" spans="3:8" x14ac:dyDescent="0.25">
      <c r="C154" t="s">
        <v>118</v>
      </c>
      <c r="H154" t="str">
        <f t="shared" si="2"/>
        <v xml:space="preserve">      &lt;td&gt;&lt;Select name="SubstitutePerfomanceRating" onmousemove = "Recalculate(this)"&gt; &lt;Option Value="Low"&gt;Low&lt;/option&gt;&lt;Option Value = "Medium"&gt;Medium&lt;/option&gt;&lt;option Value = "High"&gt;High&lt;/option&gt;&lt;/Select&gt;&gt;&lt;/td&gt;</v>
      </c>
    </row>
    <row r="155" spans="3:8" x14ac:dyDescent="0.25">
      <c r="D155" t="s">
        <v>119</v>
      </c>
      <c r="H155" t="str">
        <f t="shared" si="2"/>
        <v xml:space="preserve">  &lt;td&gt;&lt;input name = "SubstitutePerformanceScore" type ="text" size = 1 style="background-color:lightgrey;text-align:center"&gt;&lt;/td&gt;</v>
      </c>
    </row>
    <row r="156" spans="3:8" x14ac:dyDescent="0.25">
      <c r="D156" t="s">
        <v>120</v>
      </c>
      <c r="H156" t="str">
        <f t="shared" si="2"/>
        <v xml:space="preserve">  &lt;td&gt;&lt;input name = "SubstitutePerfomanceComment" Readonly="True" Type = "text" size = 100&gt;</v>
      </c>
    </row>
    <row r="157" spans="3:8" x14ac:dyDescent="0.25">
      <c r="C157" t="s">
        <v>37</v>
      </c>
      <c r="H157" t="str">
        <f t="shared" si="2"/>
        <v xml:space="preserve">    &lt;/tr&gt;</v>
      </c>
    </row>
    <row r="158" spans="3:8" x14ac:dyDescent="0.25">
      <c r="C158" t="s">
        <v>73</v>
      </c>
      <c r="H158" t="str">
        <f t="shared" si="2"/>
        <v xml:space="preserve">    &lt;tr&gt;</v>
      </c>
    </row>
    <row r="159" spans="3:8" x14ac:dyDescent="0.25">
      <c r="D159" t="s">
        <v>121</v>
      </c>
      <c r="H159" t="str">
        <f t="shared" si="2"/>
        <v xml:space="preserve">  &lt;td&gt;Costs of Substitution&lt;/td&gt;</v>
      </c>
    </row>
    <row r="160" spans="3:8" x14ac:dyDescent="0.25">
      <c r="C160" t="s">
        <v>122</v>
      </c>
      <c r="H160" t="str">
        <f t="shared" si="2"/>
        <v xml:space="preserve">      &lt;td&gt;&lt;Select name="CostsOfSubstitutionRating" onmousemove = "Recalculate(this)"&gt; &lt;Option Value="Low"&gt;Low&lt;/option&gt;&lt;Option Value = "Medium"&gt;Medium&lt;/option&gt;&lt;option Value = "High"&gt;High&lt;/option&gt;&lt;/Select&gt;&gt;&lt;/td&gt;</v>
      </c>
    </row>
    <row r="161" spans="3:8" x14ac:dyDescent="0.25">
      <c r="D161" t="s">
        <v>123</v>
      </c>
      <c r="H161" t="str">
        <f t="shared" si="2"/>
        <v xml:space="preserve">  &lt;td&gt;&lt;input name = "CostsOfSubstitutionScore" type ="text" size = 1 style="background-color:lightgrey;text-align:center"&gt;&lt;/td&gt;</v>
      </c>
    </row>
    <row r="162" spans="3:8" x14ac:dyDescent="0.25">
      <c r="D162" t="s">
        <v>124</v>
      </c>
      <c r="H162" t="str">
        <f t="shared" si="2"/>
        <v xml:space="preserve">  &lt;td&gt;&lt;input name = "CostsOfSubstitutionComment" Readonly="True" Type = "text" size = 100&gt;   &lt;/tr&gt; </v>
      </c>
    </row>
    <row r="163" spans="3:8" x14ac:dyDescent="0.25">
      <c r="C163" t="s">
        <v>43</v>
      </c>
      <c r="H163" t="str">
        <f t="shared" si="2"/>
        <v xml:space="preserve">   &lt;/tr&gt;</v>
      </c>
    </row>
    <row r="164" spans="3:8" x14ac:dyDescent="0.25">
      <c r="C164" t="s">
        <v>63</v>
      </c>
      <c r="H164" t="str">
        <f t="shared" si="2"/>
        <v xml:space="preserve">   &lt;tr style ="background-color:lightblue;color:black"&gt;</v>
      </c>
    </row>
    <row r="165" spans="3:8" x14ac:dyDescent="0.25">
      <c r="C165" t="s">
        <v>125</v>
      </c>
      <c r="H165" t="str">
        <f t="shared" si="2"/>
        <v xml:space="preserve">      &lt;td&gt;&lt;strong&gt;Buyer Power&lt;strong&gt;&lt;/td&gt;</v>
      </c>
    </row>
    <row r="166" spans="3:8" x14ac:dyDescent="0.25">
      <c r="C166" t="s">
        <v>126</v>
      </c>
      <c r="H166" t="str">
        <f t="shared" si="2"/>
        <v xml:space="preserve">      &lt;td&gt;&lt;input type ="text" name = "BuyerPowerRating" size = 6 style="text-align:left;background-color:lightblue;color:white"&gt;&lt;/td&gt;</v>
      </c>
    </row>
    <row r="167" spans="3:8" x14ac:dyDescent="0.25">
      <c r="D167" t="s">
        <v>127</v>
      </c>
      <c r="H167" t="str">
        <f t="shared" si="2"/>
        <v xml:space="preserve">  &lt;td&gt;&lt;input type ="text" name = "BuyerPowerScore" size = 1 style="text-align:center;background-color:lightblue;color:black"&gt;&lt;/td&gt;</v>
      </c>
    </row>
    <row r="168" spans="3:8" x14ac:dyDescent="0.25">
      <c r="D168" t="s">
        <v>67</v>
      </c>
      <c r="H168" t="str">
        <f t="shared" si="2"/>
        <v xml:space="preserve">  &lt;td&gt;&lt;/td&gt;</v>
      </c>
    </row>
    <row r="169" spans="3:8" x14ac:dyDescent="0.25">
      <c r="C169" t="s">
        <v>1</v>
      </c>
      <c r="H169" t="str">
        <f t="shared" si="2"/>
        <v>&lt;/tr&gt;</v>
      </c>
    </row>
    <row r="170" spans="3:8" x14ac:dyDescent="0.25">
      <c r="C170" t="s">
        <v>68</v>
      </c>
      <c r="H170" t="str">
        <f t="shared" si="2"/>
        <v xml:space="preserve">   &lt;tr&gt;</v>
      </c>
    </row>
    <row r="171" spans="3:8" x14ac:dyDescent="0.25">
      <c r="D171" t="s">
        <v>128</v>
      </c>
      <c r="H171" t="str">
        <f t="shared" si="2"/>
        <v xml:space="preserve">  &lt;td&gt;Number Of Customers&lt;/td&gt;</v>
      </c>
    </row>
    <row r="172" spans="3:8" x14ac:dyDescent="0.25">
      <c r="C172" t="s">
        <v>129</v>
      </c>
      <c r="H172" t="str">
        <f t="shared" si="2"/>
        <v xml:space="preserve">      &lt;td&gt;&lt;Select name="NumberOfCustomersRating" onmousemove = "Recalculate(this)"&gt; &lt;Option Value="Low"&gt;Low&lt;/option&gt;&lt;Option Value = "Medium"&gt;Medium&lt;/option&gt;&lt;option Value = "High"&gt;High&lt;/option&gt;&lt;/Select&gt;&gt;&lt;/td&gt;</v>
      </c>
    </row>
    <row r="173" spans="3:8" x14ac:dyDescent="0.25">
      <c r="D173" t="s">
        <v>130</v>
      </c>
      <c r="H173" t="str">
        <f t="shared" si="2"/>
        <v xml:space="preserve">  &lt;td&gt;&lt;input name = "NumberOfCCustomersScore" type ="text" size = 1 style="background-color:lightgrey;text-align:center"&gt;&lt;/td&gt;</v>
      </c>
    </row>
    <row r="174" spans="3:8" x14ac:dyDescent="0.25">
      <c r="D174" t="s">
        <v>131</v>
      </c>
      <c r="E174" t="s">
        <v>1</v>
      </c>
      <c r="H174" t="str">
        <f t="shared" si="2"/>
        <v xml:space="preserve">  &lt;td&gt;&lt;input name = "NumberOfCustomersComment" Readonly="True" Type = "text" size = 100&gt;&lt;/tr&gt;</v>
      </c>
    </row>
    <row r="175" spans="3:8" x14ac:dyDescent="0.25">
      <c r="C175" t="s">
        <v>73</v>
      </c>
      <c r="H175" t="str">
        <f t="shared" si="2"/>
        <v xml:space="preserve">    &lt;tr&gt;</v>
      </c>
    </row>
    <row r="176" spans="3:8" x14ac:dyDescent="0.25">
      <c r="D176" t="s">
        <v>132</v>
      </c>
      <c r="H176" t="str">
        <f t="shared" si="2"/>
        <v xml:space="preserve">  &lt;td&gt;Single Order Size&lt;/td&gt;</v>
      </c>
    </row>
    <row r="177" spans="3:8" x14ac:dyDescent="0.25">
      <c r="C177" t="s">
        <v>133</v>
      </c>
      <c r="H177" t="str">
        <f t="shared" si="2"/>
        <v xml:space="preserve">      &lt;td&gt;&lt;Select name="SingleOrderSizeRating" onmousemove = "Recalculate(this)"&gt; &lt;Option Value="Low"&gt;Low&lt;/option&gt;&lt;Option Value = "Medium"&gt;Medium&lt;/option&gt;&lt;option Value = "High"&gt;High&lt;/option&gt;&lt;/Select&gt;&gt;&lt;/td&gt;</v>
      </c>
    </row>
    <row r="178" spans="3:8" x14ac:dyDescent="0.25">
      <c r="D178" t="s">
        <v>134</v>
      </c>
      <c r="H178" t="str">
        <f t="shared" si="2"/>
        <v xml:space="preserve">  &lt;td&gt;&lt;input name = "SingleOrderSizeScore" type ="text" size = 1 style="background-color:lightgrey;text-align:center" &gt;&lt;/td&gt;</v>
      </c>
    </row>
    <row r="179" spans="3:8" x14ac:dyDescent="0.25">
      <c r="D179" t="s">
        <v>135</v>
      </c>
      <c r="H179" t="str">
        <f t="shared" si="2"/>
        <v xml:space="preserve">  &lt;td&gt;&lt;input name = "SingleOrderSizeComment" Readonly="True" Type = "text" size = 100&gt;   </v>
      </c>
    </row>
    <row r="180" spans="3:8" x14ac:dyDescent="0.25">
      <c r="D180" t="s">
        <v>136</v>
      </c>
      <c r="H180" t="str">
        <f t="shared" si="2"/>
        <v xml:space="preserve"> &lt;/tr&gt; </v>
      </c>
    </row>
    <row r="181" spans="3:8" x14ac:dyDescent="0.25">
      <c r="C181" t="s">
        <v>68</v>
      </c>
      <c r="H181" t="str">
        <f t="shared" si="2"/>
        <v xml:space="preserve">   &lt;tr&gt;</v>
      </c>
    </row>
    <row r="182" spans="3:8" x14ac:dyDescent="0.25">
      <c r="D182" t="s">
        <v>137</v>
      </c>
      <c r="H182" t="str">
        <f t="shared" si="2"/>
        <v xml:space="preserve">  &lt;td&gt;Competitor Differences&lt;/td&gt;</v>
      </c>
    </row>
    <row r="183" spans="3:8" x14ac:dyDescent="0.25">
      <c r="C183" t="s">
        <v>138</v>
      </c>
      <c r="H183" t="str">
        <f t="shared" si="2"/>
        <v xml:space="preserve">      &lt;td&gt;&lt;Select name="CompetitorDifferencesRating" onmousemove = "Recalculate(this)"&gt; &lt;Option Value="Low"&gt;Low&lt;/option&gt;&lt;Option Value = "Medium"&gt;Medium&lt;/option&gt;&lt;option Value = "High"&gt;High&lt;/option&gt;&lt;/Select&gt;&gt;&lt;/td&gt;</v>
      </c>
    </row>
    <row r="184" spans="3:8" x14ac:dyDescent="0.25">
      <c r="D184" t="s">
        <v>139</v>
      </c>
      <c r="H184" t="str">
        <f t="shared" si="2"/>
        <v xml:space="preserve">  &lt;td&gt;&lt;input name = "CompetitorDifferencesScore" type ="text" size = 1 style="background-color:lightgrey;text-align:center"&gt;&lt;/td&gt;</v>
      </c>
    </row>
    <row r="185" spans="3:8" x14ac:dyDescent="0.25">
      <c r="D185" t="s">
        <v>140</v>
      </c>
      <c r="H185" t="str">
        <f t="shared" si="2"/>
        <v xml:space="preserve">  &lt;td&gt;&lt;input name = "CompetitorDifferencesComment" Readonly="True" Type = "text" size = 100&gt; &lt;/tr&gt; </v>
      </c>
    </row>
    <row r="186" spans="3:8" x14ac:dyDescent="0.25">
      <c r="C186" t="s">
        <v>68</v>
      </c>
      <c r="H186" t="str">
        <f t="shared" si="2"/>
        <v xml:space="preserve">   &lt;tr&gt;</v>
      </c>
    </row>
    <row r="187" spans="3:8" x14ac:dyDescent="0.25">
      <c r="D187" t="s">
        <v>141</v>
      </c>
      <c r="H187" t="str">
        <f t="shared" si="2"/>
        <v xml:space="preserve">  &lt;td&gt;Price Sensitivity&lt;/td&gt;</v>
      </c>
    </row>
    <row r="188" spans="3:8" x14ac:dyDescent="0.25">
      <c r="C188" t="s">
        <v>142</v>
      </c>
      <c r="H188" t="str">
        <f t="shared" si="2"/>
        <v xml:space="preserve">      &lt;td&gt;&lt;Select name="PriceSensitivityRating" onmousemove = "Recalculate(this)"&gt; &lt;Option Value="Low"&gt;Low&lt;/option&gt;&lt;Option Value = "Medium"&gt;Medium&lt;/option&gt;&lt;option Value = "High"&gt;High&lt;/option&gt;&lt;/Select&gt;&gt;&lt;/td&gt;</v>
      </c>
    </row>
    <row r="189" spans="3:8" x14ac:dyDescent="0.25">
      <c r="D189" t="s">
        <v>143</v>
      </c>
      <c r="H189" t="str">
        <f t="shared" si="2"/>
        <v xml:space="preserve">  &lt;td&gt;&lt;input name = "PriceSensitivityScore" type ="text" size = 1 style="background-color:lightgrey;text-align:center"&gt;&lt;/td&gt;</v>
      </c>
    </row>
    <row r="190" spans="3:8" x14ac:dyDescent="0.25">
      <c r="D190" t="s">
        <v>144</v>
      </c>
      <c r="H190" t="str">
        <f t="shared" si="2"/>
        <v xml:space="preserve">  &lt;td&gt;&lt;input name = "PriceSensitivityComment" Readonly="True" Type = "text" size = 100&gt;   &lt;/tr&gt;</v>
      </c>
    </row>
    <row r="191" spans="3:8" x14ac:dyDescent="0.25">
      <c r="C191" t="s">
        <v>68</v>
      </c>
      <c r="H191" t="str">
        <f t="shared" si="2"/>
        <v xml:space="preserve">   &lt;tr&gt;</v>
      </c>
    </row>
    <row r="192" spans="3:8" x14ac:dyDescent="0.25">
      <c r="D192" t="s">
        <v>145</v>
      </c>
      <c r="H192" t="str">
        <f t="shared" si="2"/>
        <v xml:space="preserve">  &lt;td&gt;Ability To Substitute&lt;/td&gt;</v>
      </c>
    </row>
    <row r="193" spans="3:8" x14ac:dyDescent="0.25">
      <c r="D193" t="s">
        <v>146</v>
      </c>
      <c r="H193" t="str">
        <f t="shared" si="2"/>
        <v xml:space="preserve">  &lt;td&gt;&lt;Select name="AbilityToSubstituteRating"onmousemove = "Recalculate(this)" &gt; &lt;Option Value="Low"&gt;Low&lt;/option&gt;&lt;Option Value = "Medium"&gt;Medium&lt;/option&gt;&lt;option Value = "High"&gt;High&lt;/option&gt;&lt;/Select&gt;&gt;&lt;/td&gt;</v>
      </c>
    </row>
    <row r="194" spans="3:8" x14ac:dyDescent="0.25">
      <c r="D194" t="s">
        <v>147</v>
      </c>
      <c r="H194" t="str">
        <f t="shared" ref="H194:H257" si="3">A194&amp;B194&amp;C194&amp;D194&amp;E194&amp;F194&amp;G194</f>
        <v xml:space="preserve">  &lt;td&gt;&lt;input name = "AbilityToSubstituteScore" type ="text" size = 1 style="background-color:lightgrey;text-align:center"&gt;&lt;/td&gt;</v>
      </c>
    </row>
    <row r="195" spans="3:8" x14ac:dyDescent="0.25">
      <c r="D195" t="s">
        <v>148</v>
      </c>
      <c r="H195" t="str">
        <f t="shared" si="3"/>
        <v xml:space="preserve">  &lt;td&gt;&lt;input name = "AbilityToSubstituteComment" Readonly="True" Type = "text" size = 100&gt; </v>
      </c>
    </row>
    <row r="196" spans="3:8" x14ac:dyDescent="0.25">
      <c r="D196" t="s">
        <v>1</v>
      </c>
      <c r="H196" t="str">
        <f t="shared" si="3"/>
        <v>&lt;/tr&gt;</v>
      </c>
    </row>
    <row r="197" spans="3:8" x14ac:dyDescent="0.25">
      <c r="D197" t="s">
        <v>3</v>
      </c>
      <c r="H197" t="str">
        <f t="shared" si="3"/>
        <v>&lt;tr&gt;</v>
      </c>
    </row>
    <row r="198" spans="3:8" x14ac:dyDescent="0.25">
      <c r="D198" t="s">
        <v>149</v>
      </c>
      <c r="H198" t="str">
        <f t="shared" si="3"/>
        <v xml:space="preserve">  &lt;td&gt;Customers Switching Costs&lt;/td&gt;</v>
      </c>
    </row>
    <row r="199" spans="3:8" x14ac:dyDescent="0.25">
      <c r="D199" t="s">
        <v>150</v>
      </c>
      <c r="H199" t="str">
        <f t="shared" si="3"/>
        <v xml:space="preserve">  &lt;td&gt;&lt;Select name="CustomersSwitchingCostsRating" onmousemove = "Recalculate(this)"&gt; &lt;Option Value="Low"&gt;Low&lt;/option&gt;&lt;Option Value = "Medium"&gt;Medium&lt;/option&gt;&lt;option Value = "High"&gt;High&lt;/option&gt;&lt;/Select&gt;&gt;&lt;/td&gt;</v>
      </c>
    </row>
    <row r="200" spans="3:8" x14ac:dyDescent="0.25">
      <c r="D200" t="s">
        <v>151</v>
      </c>
      <c r="H200" t="str">
        <f t="shared" si="3"/>
        <v xml:space="preserve">  &lt;td&gt;&lt;input name = "CustomerSwitchingCostsScore" type ="text" size = 1 style="background-color:lightgrey;text-align:center"&gt;&lt;/td&gt;</v>
      </c>
    </row>
    <row r="201" spans="3:8" x14ac:dyDescent="0.25">
      <c r="D201" t="s">
        <v>152</v>
      </c>
      <c r="H201" t="str">
        <f t="shared" si="3"/>
        <v xml:space="preserve">  &lt;td&gt;&lt;input name = "CustomersSwitchingCostsComment" Readonly="True" Type = "text" size = 100&gt; </v>
      </c>
    </row>
    <row r="202" spans="3:8" x14ac:dyDescent="0.25">
      <c r="D202" t="s">
        <v>153</v>
      </c>
      <c r="H202" t="str">
        <f t="shared" si="3"/>
        <v xml:space="preserve">&lt;/tr&gt;  </v>
      </c>
    </row>
    <row r="203" spans="3:8" x14ac:dyDescent="0.25">
      <c r="D203" t="s">
        <v>154</v>
      </c>
      <c r="H203" t="str">
        <f t="shared" si="3"/>
        <v>&lt;tr style ="background-color:darkblue;color:white"&gt;</v>
      </c>
    </row>
    <row r="204" spans="3:8" x14ac:dyDescent="0.25">
      <c r="C204" t="s">
        <v>155</v>
      </c>
      <c r="H204" t="str">
        <f t="shared" si="3"/>
        <v xml:space="preserve">      &lt;td&gt;&lt;h4&gt;GRAND TOTAL&lt;/h4&gt;&lt;/td&gt;</v>
      </c>
    </row>
    <row r="205" spans="3:8" x14ac:dyDescent="0.25">
      <c r="C205" t="s">
        <v>156</v>
      </c>
      <c r="H205" t="str">
        <f t="shared" si="3"/>
        <v xml:space="preserve">      &lt;td&gt;&lt;input type ="text" name = "SummaryRating" size = 6 style="text-align:left;background-color:darkblue;color:white"&gt;&lt;/td&gt;</v>
      </c>
    </row>
    <row r="206" spans="3:8" x14ac:dyDescent="0.25">
      <c r="D206" t="s">
        <v>157</v>
      </c>
      <c r="H206" t="str">
        <f t="shared" si="3"/>
        <v xml:space="preserve">  &lt;td&gt;&lt;input type ="text" name = "SummaryScore" size = 1 style="text-align:center;background-color:darkblue;color:white"&gt;&lt;/td&gt;</v>
      </c>
    </row>
    <row r="207" spans="3:8" x14ac:dyDescent="0.25">
      <c r="D207" t="s">
        <v>67</v>
      </c>
      <c r="H207" t="str">
        <f t="shared" si="3"/>
        <v xml:space="preserve">  &lt;td&gt;&lt;/td&gt;</v>
      </c>
    </row>
    <row r="208" spans="3:8" x14ac:dyDescent="0.25">
      <c r="C208" t="s">
        <v>158</v>
      </c>
      <c r="H208" t="str">
        <f t="shared" si="3"/>
        <v xml:space="preserve">    &lt;/tr&gt; </v>
      </c>
    </row>
    <row r="209" spans="4:8" x14ac:dyDescent="0.25">
      <c r="D209" t="s">
        <v>159</v>
      </c>
      <c r="H209" t="str">
        <f t="shared" si="3"/>
        <v xml:space="preserve">  </v>
      </c>
    </row>
    <row r="210" spans="4:8" x14ac:dyDescent="0.25">
      <c r="H210" t="str">
        <f t="shared" si="3"/>
        <v/>
      </c>
    </row>
    <row r="211" spans="4:8" x14ac:dyDescent="0.25">
      <c r="H211" t="str">
        <f t="shared" si="3"/>
        <v/>
      </c>
    </row>
    <row r="212" spans="4:8" x14ac:dyDescent="0.25">
      <c r="H212" t="str">
        <f t="shared" si="3"/>
        <v/>
      </c>
    </row>
    <row r="213" spans="4:8" x14ac:dyDescent="0.25">
      <c r="H213" t="str">
        <f t="shared" si="3"/>
        <v/>
      </c>
    </row>
    <row r="214" spans="4:8" x14ac:dyDescent="0.25">
      <c r="H214" t="str">
        <f t="shared" si="3"/>
        <v/>
      </c>
    </row>
    <row r="215" spans="4:8" x14ac:dyDescent="0.25">
      <c r="H215" t="str">
        <f t="shared" si="3"/>
        <v/>
      </c>
    </row>
    <row r="216" spans="4:8" x14ac:dyDescent="0.25">
      <c r="H216" t="str">
        <f t="shared" si="3"/>
        <v/>
      </c>
    </row>
    <row r="217" spans="4:8" x14ac:dyDescent="0.25">
      <c r="H217" t="str">
        <f t="shared" si="3"/>
        <v/>
      </c>
    </row>
    <row r="218" spans="4:8" x14ac:dyDescent="0.25">
      <c r="H218" t="str">
        <f t="shared" si="3"/>
        <v/>
      </c>
    </row>
    <row r="219" spans="4:8" x14ac:dyDescent="0.25">
      <c r="H219" t="str">
        <f t="shared" si="3"/>
        <v/>
      </c>
    </row>
    <row r="220" spans="4:8" x14ac:dyDescent="0.25">
      <c r="H220" t="str">
        <f t="shared" si="3"/>
        <v/>
      </c>
    </row>
    <row r="221" spans="4:8" x14ac:dyDescent="0.25">
      <c r="H221" t="str">
        <f t="shared" si="3"/>
        <v/>
      </c>
    </row>
    <row r="222" spans="4:8" x14ac:dyDescent="0.25">
      <c r="H222" t="str">
        <f t="shared" si="3"/>
        <v/>
      </c>
    </row>
    <row r="223" spans="4:8" x14ac:dyDescent="0.25">
      <c r="H223" t="str">
        <f t="shared" si="3"/>
        <v/>
      </c>
    </row>
    <row r="224" spans="4:8" x14ac:dyDescent="0.25">
      <c r="H224" t="str">
        <f t="shared" si="3"/>
        <v/>
      </c>
    </row>
    <row r="225" spans="8:8" x14ac:dyDescent="0.25">
      <c r="H225" t="str">
        <f t="shared" si="3"/>
        <v/>
      </c>
    </row>
    <row r="226" spans="8:8" x14ac:dyDescent="0.25">
      <c r="H226" t="str">
        <f t="shared" si="3"/>
        <v/>
      </c>
    </row>
    <row r="227" spans="8:8" x14ac:dyDescent="0.25">
      <c r="H227" t="str">
        <f t="shared" si="3"/>
        <v/>
      </c>
    </row>
    <row r="228" spans="8:8" x14ac:dyDescent="0.25">
      <c r="H228" t="str">
        <f t="shared" si="3"/>
        <v/>
      </c>
    </row>
    <row r="229" spans="8:8" x14ac:dyDescent="0.25">
      <c r="H229" t="str">
        <f t="shared" si="3"/>
        <v/>
      </c>
    </row>
    <row r="230" spans="8:8" x14ac:dyDescent="0.25">
      <c r="H230" t="str">
        <f t="shared" si="3"/>
        <v/>
      </c>
    </row>
    <row r="231" spans="8:8" x14ac:dyDescent="0.25">
      <c r="H231" t="str">
        <f t="shared" si="3"/>
        <v/>
      </c>
    </row>
    <row r="232" spans="8:8" x14ac:dyDescent="0.25">
      <c r="H232" t="str">
        <f t="shared" si="3"/>
        <v/>
      </c>
    </row>
    <row r="233" spans="8:8" x14ac:dyDescent="0.25">
      <c r="H233" t="str">
        <f t="shared" si="3"/>
        <v/>
      </c>
    </row>
    <row r="234" spans="8:8" x14ac:dyDescent="0.25">
      <c r="H234" t="str">
        <f t="shared" si="3"/>
        <v/>
      </c>
    </row>
    <row r="235" spans="8:8" x14ac:dyDescent="0.25">
      <c r="H235" t="str">
        <f t="shared" si="3"/>
        <v/>
      </c>
    </row>
    <row r="236" spans="8:8" x14ac:dyDescent="0.25">
      <c r="H236" t="str">
        <f t="shared" si="3"/>
        <v/>
      </c>
    </row>
    <row r="237" spans="8:8" x14ac:dyDescent="0.25">
      <c r="H237" t="str">
        <f t="shared" si="3"/>
        <v/>
      </c>
    </row>
    <row r="238" spans="8:8" x14ac:dyDescent="0.25">
      <c r="H238" t="str">
        <f t="shared" si="3"/>
        <v/>
      </c>
    </row>
    <row r="239" spans="8:8" x14ac:dyDescent="0.25">
      <c r="H239" t="str">
        <f t="shared" si="3"/>
        <v/>
      </c>
    </row>
    <row r="240" spans="8:8" x14ac:dyDescent="0.25">
      <c r="H240" t="str">
        <f t="shared" si="3"/>
        <v/>
      </c>
    </row>
    <row r="241" spans="8:8" x14ac:dyDescent="0.25">
      <c r="H241" t="str">
        <f t="shared" si="3"/>
        <v/>
      </c>
    </row>
    <row r="242" spans="8:8" x14ac:dyDescent="0.25">
      <c r="H242" t="str">
        <f t="shared" si="3"/>
        <v/>
      </c>
    </row>
    <row r="243" spans="8:8" x14ac:dyDescent="0.25">
      <c r="H243" t="str">
        <f t="shared" si="3"/>
        <v/>
      </c>
    </row>
    <row r="244" spans="8:8" x14ac:dyDescent="0.25">
      <c r="H244" t="str">
        <f t="shared" si="3"/>
        <v/>
      </c>
    </row>
    <row r="245" spans="8:8" x14ac:dyDescent="0.25">
      <c r="H245" t="str">
        <f t="shared" si="3"/>
        <v/>
      </c>
    </row>
    <row r="246" spans="8:8" x14ac:dyDescent="0.25">
      <c r="H246" t="str">
        <f t="shared" si="3"/>
        <v/>
      </c>
    </row>
    <row r="247" spans="8:8" x14ac:dyDescent="0.25">
      <c r="H247" t="str">
        <f t="shared" si="3"/>
        <v/>
      </c>
    </row>
    <row r="248" spans="8:8" x14ac:dyDescent="0.25">
      <c r="H248" t="str">
        <f t="shared" si="3"/>
        <v/>
      </c>
    </row>
    <row r="249" spans="8:8" x14ac:dyDescent="0.25">
      <c r="H249" t="str">
        <f t="shared" si="3"/>
        <v/>
      </c>
    </row>
    <row r="250" spans="8:8" x14ac:dyDescent="0.25">
      <c r="H250" t="str">
        <f t="shared" si="3"/>
        <v/>
      </c>
    </row>
    <row r="251" spans="8:8" x14ac:dyDescent="0.25">
      <c r="H251" t="str">
        <f t="shared" si="3"/>
        <v/>
      </c>
    </row>
    <row r="252" spans="8:8" x14ac:dyDescent="0.25">
      <c r="H252" t="str">
        <f t="shared" si="3"/>
        <v/>
      </c>
    </row>
    <row r="253" spans="8:8" x14ac:dyDescent="0.25">
      <c r="H253" t="str">
        <f t="shared" si="3"/>
        <v/>
      </c>
    </row>
    <row r="254" spans="8:8" x14ac:dyDescent="0.25">
      <c r="H254" t="str">
        <f t="shared" si="3"/>
        <v/>
      </c>
    </row>
    <row r="255" spans="8:8" x14ac:dyDescent="0.25">
      <c r="H255" t="str">
        <f t="shared" si="3"/>
        <v/>
      </c>
    </row>
    <row r="256" spans="8:8" x14ac:dyDescent="0.25">
      <c r="H256" t="str">
        <f t="shared" si="3"/>
        <v/>
      </c>
    </row>
    <row r="257" spans="8:8" x14ac:dyDescent="0.25">
      <c r="H257" t="str">
        <f t="shared" si="3"/>
        <v/>
      </c>
    </row>
    <row r="258" spans="8:8" x14ac:dyDescent="0.25">
      <c r="H258" t="str">
        <f t="shared" ref="H258:H321" si="4">A258&amp;B258&amp;C258&amp;D258&amp;E258&amp;F258&amp;G258</f>
        <v/>
      </c>
    </row>
    <row r="259" spans="8:8" x14ac:dyDescent="0.25">
      <c r="H259" t="str">
        <f t="shared" si="4"/>
        <v/>
      </c>
    </row>
    <row r="260" spans="8:8" x14ac:dyDescent="0.25">
      <c r="H260" t="str">
        <f t="shared" si="4"/>
        <v/>
      </c>
    </row>
    <row r="261" spans="8:8" x14ac:dyDescent="0.25">
      <c r="H261" t="str">
        <f t="shared" si="4"/>
        <v/>
      </c>
    </row>
    <row r="262" spans="8:8" x14ac:dyDescent="0.25">
      <c r="H262" t="str">
        <f t="shared" si="4"/>
        <v/>
      </c>
    </row>
    <row r="263" spans="8:8" x14ac:dyDescent="0.25">
      <c r="H263" t="str">
        <f t="shared" si="4"/>
        <v/>
      </c>
    </row>
    <row r="264" spans="8:8" x14ac:dyDescent="0.25">
      <c r="H264" t="str">
        <f t="shared" si="4"/>
        <v/>
      </c>
    </row>
    <row r="265" spans="8:8" x14ac:dyDescent="0.25">
      <c r="H265" t="str">
        <f t="shared" si="4"/>
        <v/>
      </c>
    </row>
    <row r="266" spans="8:8" x14ac:dyDescent="0.25">
      <c r="H266" t="str">
        <f t="shared" si="4"/>
        <v/>
      </c>
    </row>
    <row r="267" spans="8:8" x14ac:dyDescent="0.25">
      <c r="H267" t="str">
        <f t="shared" si="4"/>
        <v/>
      </c>
    </row>
    <row r="268" spans="8:8" x14ac:dyDescent="0.25">
      <c r="H268" t="str">
        <f t="shared" si="4"/>
        <v/>
      </c>
    </row>
    <row r="269" spans="8:8" x14ac:dyDescent="0.25">
      <c r="H269" t="str">
        <f t="shared" si="4"/>
        <v/>
      </c>
    </row>
    <row r="270" spans="8:8" x14ac:dyDescent="0.25">
      <c r="H270" t="str">
        <f t="shared" si="4"/>
        <v/>
      </c>
    </row>
    <row r="271" spans="8:8" x14ac:dyDescent="0.25">
      <c r="H271" t="str">
        <f t="shared" si="4"/>
        <v/>
      </c>
    </row>
    <row r="272" spans="8:8" x14ac:dyDescent="0.25">
      <c r="H272" t="str">
        <f t="shared" si="4"/>
        <v/>
      </c>
    </row>
    <row r="273" spans="8:8" x14ac:dyDescent="0.25">
      <c r="H273" t="str">
        <f t="shared" si="4"/>
        <v/>
      </c>
    </row>
    <row r="274" spans="8:8" x14ac:dyDescent="0.25">
      <c r="H274" t="str">
        <f t="shared" si="4"/>
        <v/>
      </c>
    </row>
    <row r="275" spans="8:8" x14ac:dyDescent="0.25">
      <c r="H275" t="str">
        <f t="shared" si="4"/>
        <v/>
      </c>
    </row>
    <row r="276" spans="8:8" x14ac:dyDescent="0.25">
      <c r="H276" t="str">
        <f t="shared" si="4"/>
        <v/>
      </c>
    </row>
    <row r="277" spans="8:8" x14ac:dyDescent="0.25">
      <c r="H277" t="str">
        <f t="shared" si="4"/>
        <v/>
      </c>
    </row>
    <row r="278" spans="8:8" x14ac:dyDescent="0.25">
      <c r="H278" t="str">
        <f t="shared" si="4"/>
        <v/>
      </c>
    </row>
    <row r="279" spans="8:8" x14ac:dyDescent="0.25">
      <c r="H279" t="str">
        <f t="shared" si="4"/>
        <v/>
      </c>
    </row>
    <row r="280" spans="8:8" x14ac:dyDescent="0.25">
      <c r="H280" t="str">
        <f t="shared" si="4"/>
        <v/>
      </c>
    </row>
    <row r="281" spans="8:8" x14ac:dyDescent="0.25">
      <c r="H281" t="str">
        <f t="shared" si="4"/>
        <v/>
      </c>
    </row>
    <row r="282" spans="8:8" x14ac:dyDescent="0.25">
      <c r="H282" t="str">
        <f t="shared" si="4"/>
        <v/>
      </c>
    </row>
    <row r="283" spans="8:8" x14ac:dyDescent="0.25">
      <c r="H283" t="str">
        <f t="shared" si="4"/>
        <v/>
      </c>
    </row>
    <row r="284" spans="8:8" x14ac:dyDescent="0.25">
      <c r="H284" t="str">
        <f t="shared" si="4"/>
        <v/>
      </c>
    </row>
    <row r="285" spans="8:8" x14ac:dyDescent="0.25">
      <c r="H285" t="str">
        <f t="shared" si="4"/>
        <v/>
      </c>
    </row>
    <row r="286" spans="8:8" x14ac:dyDescent="0.25">
      <c r="H286" t="str">
        <f t="shared" si="4"/>
        <v/>
      </c>
    </row>
    <row r="287" spans="8:8" x14ac:dyDescent="0.25">
      <c r="H287" t="str">
        <f t="shared" si="4"/>
        <v/>
      </c>
    </row>
    <row r="288" spans="8:8" x14ac:dyDescent="0.25">
      <c r="H288" t="str">
        <f t="shared" si="4"/>
        <v/>
      </c>
    </row>
    <row r="289" spans="8:8" x14ac:dyDescent="0.25">
      <c r="H289" t="str">
        <f t="shared" si="4"/>
        <v/>
      </c>
    </row>
    <row r="290" spans="8:8" x14ac:dyDescent="0.25">
      <c r="H290" t="str">
        <f t="shared" si="4"/>
        <v/>
      </c>
    </row>
    <row r="291" spans="8:8" x14ac:dyDescent="0.25">
      <c r="H291" t="str">
        <f t="shared" si="4"/>
        <v/>
      </c>
    </row>
    <row r="292" spans="8:8" x14ac:dyDescent="0.25">
      <c r="H292" t="str">
        <f t="shared" si="4"/>
        <v/>
      </c>
    </row>
    <row r="293" spans="8:8" x14ac:dyDescent="0.25">
      <c r="H293" t="str">
        <f t="shared" si="4"/>
        <v/>
      </c>
    </row>
    <row r="294" spans="8:8" x14ac:dyDescent="0.25">
      <c r="H294" t="str">
        <f t="shared" si="4"/>
        <v/>
      </c>
    </row>
    <row r="295" spans="8:8" x14ac:dyDescent="0.25">
      <c r="H295" t="str">
        <f t="shared" si="4"/>
        <v/>
      </c>
    </row>
    <row r="296" spans="8:8" x14ac:dyDescent="0.25">
      <c r="H296" t="str">
        <f t="shared" si="4"/>
        <v/>
      </c>
    </row>
    <row r="297" spans="8:8" x14ac:dyDescent="0.25">
      <c r="H297" t="str">
        <f t="shared" si="4"/>
        <v/>
      </c>
    </row>
    <row r="298" spans="8:8" x14ac:dyDescent="0.25">
      <c r="H298" t="str">
        <f t="shared" si="4"/>
        <v/>
      </c>
    </row>
    <row r="299" spans="8:8" x14ac:dyDescent="0.25">
      <c r="H299" t="str">
        <f t="shared" si="4"/>
        <v/>
      </c>
    </row>
    <row r="300" spans="8:8" x14ac:dyDescent="0.25">
      <c r="H300" t="str">
        <f t="shared" si="4"/>
        <v/>
      </c>
    </row>
    <row r="301" spans="8:8" x14ac:dyDescent="0.25">
      <c r="H301" t="str">
        <f t="shared" si="4"/>
        <v/>
      </c>
    </row>
    <row r="302" spans="8:8" x14ac:dyDescent="0.25">
      <c r="H302" t="str">
        <f t="shared" si="4"/>
        <v/>
      </c>
    </row>
    <row r="303" spans="8:8" x14ac:dyDescent="0.25">
      <c r="H303" t="str">
        <f t="shared" si="4"/>
        <v/>
      </c>
    </row>
    <row r="304" spans="8:8" x14ac:dyDescent="0.25">
      <c r="H304" t="str">
        <f t="shared" si="4"/>
        <v/>
      </c>
    </row>
    <row r="305" spans="8:8" x14ac:dyDescent="0.25">
      <c r="H305" t="str">
        <f t="shared" si="4"/>
        <v/>
      </c>
    </row>
    <row r="306" spans="8:8" x14ac:dyDescent="0.25">
      <c r="H306" t="str">
        <f t="shared" si="4"/>
        <v/>
      </c>
    </row>
    <row r="307" spans="8:8" x14ac:dyDescent="0.25">
      <c r="H307" t="str">
        <f t="shared" si="4"/>
        <v/>
      </c>
    </row>
    <row r="308" spans="8:8" x14ac:dyDescent="0.25">
      <c r="H308" t="str">
        <f t="shared" si="4"/>
        <v/>
      </c>
    </row>
    <row r="309" spans="8:8" x14ac:dyDescent="0.25">
      <c r="H309" t="str">
        <f t="shared" si="4"/>
        <v/>
      </c>
    </row>
    <row r="310" spans="8:8" x14ac:dyDescent="0.25">
      <c r="H310" t="str">
        <f t="shared" si="4"/>
        <v/>
      </c>
    </row>
    <row r="311" spans="8:8" x14ac:dyDescent="0.25">
      <c r="H311" t="str">
        <f t="shared" si="4"/>
        <v/>
      </c>
    </row>
    <row r="312" spans="8:8" x14ac:dyDescent="0.25">
      <c r="H312" t="str">
        <f t="shared" si="4"/>
        <v/>
      </c>
    </row>
    <row r="313" spans="8:8" x14ac:dyDescent="0.25">
      <c r="H313" t="str">
        <f t="shared" si="4"/>
        <v/>
      </c>
    </row>
    <row r="314" spans="8:8" x14ac:dyDescent="0.25">
      <c r="H314" t="str">
        <f t="shared" si="4"/>
        <v/>
      </c>
    </row>
    <row r="315" spans="8:8" x14ac:dyDescent="0.25">
      <c r="H315" t="str">
        <f t="shared" si="4"/>
        <v/>
      </c>
    </row>
    <row r="316" spans="8:8" x14ac:dyDescent="0.25">
      <c r="H316" t="str">
        <f t="shared" si="4"/>
        <v/>
      </c>
    </row>
    <row r="317" spans="8:8" x14ac:dyDescent="0.25">
      <c r="H317" t="str">
        <f t="shared" si="4"/>
        <v/>
      </c>
    </row>
    <row r="318" spans="8:8" x14ac:dyDescent="0.25">
      <c r="H318" t="str">
        <f t="shared" si="4"/>
        <v/>
      </c>
    </row>
    <row r="319" spans="8:8" x14ac:dyDescent="0.25">
      <c r="H319" t="str">
        <f t="shared" si="4"/>
        <v/>
      </c>
    </row>
    <row r="320" spans="8:8" x14ac:dyDescent="0.25">
      <c r="H320" t="str">
        <f t="shared" si="4"/>
        <v/>
      </c>
    </row>
    <row r="321" spans="8:8" x14ac:dyDescent="0.25">
      <c r="H321" t="str">
        <f t="shared" si="4"/>
        <v/>
      </c>
    </row>
    <row r="322" spans="8:8" x14ac:dyDescent="0.25">
      <c r="H322" t="str">
        <f t="shared" ref="H322:H385" si="5">A322&amp;B322&amp;C322&amp;D322&amp;E322&amp;F322&amp;G322</f>
        <v/>
      </c>
    </row>
    <row r="323" spans="8:8" x14ac:dyDescent="0.25">
      <c r="H323" t="str">
        <f t="shared" si="5"/>
        <v/>
      </c>
    </row>
    <row r="324" spans="8:8" x14ac:dyDescent="0.25">
      <c r="H324" t="str">
        <f t="shared" si="5"/>
        <v/>
      </c>
    </row>
    <row r="325" spans="8:8" x14ac:dyDescent="0.25">
      <c r="H325" t="str">
        <f t="shared" si="5"/>
        <v/>
      </c>
    </row>
    <row r="326" spans="8:8" x14ac:dyDescent="0.25">
      <c r="H326" t="str">
        <f t="shared" si="5"/>
        <v/>
      </c>
    </row>
    <row r="327" spans="8:8" x14ac:dyDescent="0.25">
      <c r="H327" t="str">
        <f t="shared" si="5"/>
        <v/>
      </c>
    </row>
    <row r="328" spans="8:8" x14ac:dyDescent="0.25">
      <c r="H328" t="str">
        <f t="shared" si="5"/>
        <v/>
      </c>
    </row>
    <row r="329" spans="8:8" x14ac:dyDescent="0.25">
      <c r="H329" t="str">
        <f t="shared" si="5"/>
        <v/>
      </c>
    </row>
    <row r="330" spans="8:8" x14ac:dyDescent="0.25">
      <c r="H330" t="str">
        <f t="shared" si="5"/>
        <v/>
      </c>
    </row>
    <row r="331" spans="8:8" x14ac:dyDescent="0.25">
      <c r="H331" t="str">
        <f t="shared" si="5"/>
        <v/>
      </c>
    </row>
    <row r="332" spans="8:8" x14ac:dyDescent="0.25">
      <c r="H332" t="str">
        <f t="shared" si="5"/>
        <v/>
      </c>
    </row>
    <row r="333" spans="8:8" x14ac:dyDescent="0.25">
      <c r="H333" t="str">
        <f t="shared" si="5"/>
        <v/>
      </c>
    </row>
    <row r="334" spans="8:8" x14ac:dyDescent="0.25">
      <c r="H334" t="str">
        <f t="shared" si="5"/>
        <v/>
      </c>
    </row>
    <row r="335" spans="8:8" x14ac:dyDescent="0.25">
      <c r="H335" t="str">
        <f t="shared" si="5"/>
        <v/>
      </c>
    </row>
    <row r="336" spans="8:8" x14ac:dyDescent="0.25">
      <c r="H336" t="str">
        <f t="shared" si="5"/>
        <v/>
      </c>
    </row>
    <row r="337" spans="8:8" x14ac:dyDescent="0.25">
      <c r="H337" t="str">
        <f t="shared" si="5"/>
        <v/>
      </c>
    </row>
    <row r="338" spans="8:8" x14ac:dyDescent="0.25">
      <c r="H338" t="str">
        <f t="shared" si="5"/>
        <v/>
      </c>
    </row>
    <row r="339" spans="8:8" x14ac:dyDescent="0.25">
      <c r="H339" t="str">
        <f t="shared" si="5"/>
        <v/>
      </c>
    </row>
    <row r="340" spans="8:8" x14ac:dyDescent="0.25">
      <c r="H340" t="str">
        <f t="shared" si="5"/>
        <v/>
      </c>
    </row>
    <row r="341" spans="8:8" x14ac:dyDescent="0.25">
      <c r="H341" t="str">
        <f t="shared" si="5"/>
        <v/>
      </c>
    </row>
    <row r="342" spans="8:8" x14ac:dyDescent="0.25">
      <c r="H342" t="str">
        <f t="shared" si="5"/>
        <v/>
      </c>
    </row>
    <row r="343" spans="8:8" x14ac:dyDescent="0.25">
      <c r="H343" t="str">
        <f t="shared" si="5"/>
        <v/>
      </c>
    </row>
    <row r="344" spans="8:8" x14ac:dyDescent="0.25">
      <c r="H344" t="str">
        <f t="shared" si="5"/>
        <v/>
      </c>
    </row>
    <row r="345" spans="8:8" x14ac:dyDescent="0.25">
      <c r="H345" t="str">
        <f t="shared" si="5"/>
        <v/>
      </c>
    </row>
    <row r="346" spans="8:8" x14ac:dyDescent="0.25">
      <c r="H346" t="str">
        <f t="shared" si="5"/>
        <v/>
      </c>
    </row>
    <row r="347" spans="8:8" x14ac:dyDescent="0.25">
      <c r="H347" t="str">
        <f t="shared" si="5"/>
        <v/>
      </c>
    </row>
    <row r="348" spans="8:8" x14ac:dyDescent="0.25">
      <c r="H348" t="str">
        <f t="shared" si="5"/>
        <v/>
      </c>
    </row>
    <row r="349" spans="8:8" x14ac:dyDescent="0.25">
      <c r="H349" t="str">
        <f t="shared" si="5"/>
        <v/>
      </c>
    </row>
    <row r="350" spans="8:8" x14ac:dyDescent="0.25">
      <c r="H350" t="str">
        <f t="shared" si="5"/>
        <v/>
      </c>
    </row>
    <row r="351" spans="8:8" x14ac:dyDescent="0.25">
      <c r="H351" t="str">
        <f t="shared" si="5"/>
        <v/>
      </c>
    </row>
    <row r="352" spans="8:8" x14ac:dyDescent="0.25">
      <c r="H352" t="str">
        <f t="shared" si="5"/>
        <v/>
      </c>
    </row>
    <row r="353" spans="8:8" x14ac:dyDescent="0.25">
      <c r="H353" t="str">
        <f t="shared" si="5"/>
        <v/>
      </c>
    </row>
    <row r="354" spans="8:8" x14ac:dyDescent="0.25">
      <c r="H354" t="str">
        <f t="shared" si="5"/>
        <v/>
      </c>
    </row>
    <row r="355" spans="8:8" x14ac:dyDescent="0.25">
      <c r="H355" t="str">
        <f t="shared" si="5"/>
        <v/>
      </c>
    </row>
    <row r="356" spans="8:8" x14ac:dyDescent="0.25">
      <c r="H356" t="str">
        <f t="shared" si="5"/>
        <v/>
      </c>
    </row>
    <row r="357" spans="8:8" x14ac:dyDescent="0.25">
      <c r="H357" t="str">
        <f t="shared" si="5"/>
        <v/>
      </c>
    </row>
    <row r="358" spans="8:8" x14ac:dyDescent="0.25">
      <c r="H358" t="str">
        <f t="shared" si="5"/>
        <v/>
      </c>
    </row>
    <row r="359" spans="8:8" x14ac:dyDescent="0.25">
      <c r="H359" t="str">
        <f t="shared" si="5"/>
        <v/>
      </c>
    </row>
    <row r="360" spans="8:8" x14ac:dyDescent="0.25">
      <c r="H360" t="str">
        <f t="shared" si="5"/>
        <v/>
      </c>
    </row>
    <row r="361" spans="8:8" x14ac:dyDescent="0.25">
      <c r="H361" t="str">
        <f t="shared" si="5"/>
        <v/>
      </c>
    </row>
    <row r="362" spans="8:8" x14ac:dyDescent="0.25">
      <c r="H362" t="str">
        <f t="shared" si="5"/>
        <v/>
      </c>
    </row>
    <row r="363" spans="8:8" x14ac:dyDescent="0.25">
      <c r="H363" t="str">
        <f t="shared" si="5"/>
        <v/>
      </c>
    </row>
    <row r="364" spans="8:8" x14ac:dyDescent="0.25">
      <c r="H364" t="str">
        <f t="shared" si="5"/>
        <v/>
      </c>
    </row>
    <row r="365" spans="8:8" x14ac:dyDescent="0.25">
      <c r="H365" t="str">
        <f t="shared" si="5"/>
        <v/>
      </c>
    </row>
    <row r="366" spans="8:8" x14ac:dyDescent="0.25">
      <c r="H366" t="str">
        <f t="shared" si="5"/>
        <v/>
      </c>
    </row>
    <row r="367" spans="8:8" x14ac:dyDescent="0.25">
      <c r="H367" t="str">
        <f t="shared" si="5"/>
        <v/>
      </c>
    </row>
    <row r="368" spans="8:8" x14ac:dyDescent="0.25">
      <c r="H368" t="str">
        <f t="shared" si="5"/>
        <v/>
      </c>
    </row>
    <row r="369" spans="8:8" x14ac:dyDescent="0.25">
      <c r="H369" t="str">
        <f t="shared" si="5"/>
        <v/>
      </c>
    </row>
    <row r="370" spans="8:8" x14ac:dyDescent="0.25">
      <c r="H370" t="str">
        <f t="shared" si="5"/>
        <v/>
      </c>
    </row>
    <row r="371" spans="8:8" x14ac:dyDescent="0.25">
      <c r="H371" t="str">
        <f t="shared" si="5"/>
        <v/>
      </c>
    </row>
    <row r="372" spans="8:8" x14ac:dyDescent="0.25">
      <c r="H372" t="str">
        <f t="shared" si="5"/>
        <v/>
      </c>
    </row>
    <row r="373" spans="8:8" x14ac:dyDescent="0.25">
      <c r="H373" t="str">
        <f t="shared" si="5"/>
        <v/>
      </c>
    </row>
    <row r="374" spans="8:8" x14ac:dyDescent="0.25">
      <c r="H374" t="str">
        <f t="shared" si="5"/>
        <v/>
      </c>
    </row>
    <row r="375" spans="8:8" x14ac:dyDescent="0.25">
      <c r="H375" t="str">
        <f t="shared" si="5"/>
        <v/>
      </c>
    </row>
    <row r="376" spans="8:8" x14ac:dyDescent="0.25">
      <c r="H376" t="str">
        <f t="shared" si="5"/>
        <v/>
      </c>
    </row>
    <row r="377" spans="8:8" x14ac:dyDescent="0.25">
      <c r="H377" t="str">
        <f t="shared" si="5"/>
        <v/>
      </c>
    </row>
    <row r="378" spans="8:8" x14ac:dyDescent="0.25">
      <c r="H378" t="str">
        <f t="shared" si="5"/>
        <v/>
      </c>
    </row>
    <row r="379" spans="8:8" x14ac:dyDescent="0.25">
      <c r="H379" t="str">
        <f t="shared" si="5"/>
        <v/>
      </c>
    </row>
    <row r="380" spans="8:8" x14ac:dyDescent="0.25">
      <c r="H380" t="str">
        <f t="shared" si="5"/>
        <v/>
      </c>
    </row>
    <row r="381" spans="8:8" x14ac:dyDescent="0.25">
      <c r="H381" t="str">
        <f t="shared" si="5"/>
        <v/>
      </c>
    </row>
    <row r="382" spans="8:8" x14ac:dyDescent="0.25">
      <c r="H382" t="str">
        <f t="shared" si="5"/>
        <v/>
      </c>
    </row>
    <row r="383" spans="8:8" x14ac:dyDescent="0.25">
      <c r="H383" t="str">
        <f t="shared" si="5"/>
        <v/>
      </c>
    </row>
    <row r="384" spans="8:8" x14ac:dyDescent="0.25">
      <c r="H384" t="str">
        <f t="shared" si="5"/>
        <v/>
      </c>
    </row>
    <row r="385" spans="8:8" x14ac:dyDescent="0.25">
      <c r="H385" t="str">
        <f t="shared" si="5"/>
        <v/>
      </c>
    </row>
    <row r="386" spans="8:8" x14ac:dyDescent="0.25">
      <c r="H386" t="str">
        <f t="shared" ref="H386:H449" si="6">A386&amp;B386&amp;C386&amp;D386&amp;E386&amp;F386&amp;G386</f>
        <v/>
      </c>
    </row>
    <row r="387" spans="8:8" x14ac:dyDescent="0.25">
      <c r="H387" t="str">
        <f t="shared" si="6"/>
        <v/>
      </c>
    </row>
    <row r="388" spans="8:8" x14ac:dyDescent="0.25">
      <c r="H388" t="str">
        <f t="shared" si="6"/>
        <v/>
      </c>
    </row>
    <row r="389" spans="8:8" x14ac:dyDescent="0.25">
      <c r="H389" t="str">
        <f t="shared" si="6"/>
        <v/>
      </c>
    </row>
    <row r="390" spans="8:8" x14ac:dyDescent="0.25">
      <c r="H390" t="str">
        <f t="shared" si="6"/>
        <v/>
      </c>
    </row>
    <row r="391" spans="8:8" x14ac:dyDescent="0.25">
      <c r="H391" t="str">
        <f t="shared" si="6"/>
        <v/>
      </c>
    </row>
    <row r="392" spans="8:8" x14ac:dyDescent="0.25">
      <c r="H392" t="str">
        <f t="shared" si="6"/>
        <v/>
      </c>
    </row>
    <row r="393" spans="8:8" x14ac:dyDescent="0.25">
      <c r="H393" t="str">
        <f t="shared" si="6"/>
        <v/>
      </c>
    </row>
    <row r="394" spans="8:8" x14ac:dyDescent="0.25">
      <c r="H394" t="str">
        <f t="shared" si="6"/>
        <v/>
      </c>
    </row>
    <row r="395" spans="8:8" x14ac:dyDescent="0.25">
      <c r="H395" t="str">
        <f t="shared" si="6"/>
        <v/>
      </c>
    </row>
    <row r="396" spans="8:8" x14ac:dyDescent="0.25">
      <c r="H396" t="str">
        <f t="shared" si="6"/>
        <v/>
      </c>
    </row>
    <row r="397" spans="8:8" x14ac:dyDescent="0.25">
      <c r="H397" t="str">
        <f t="shared" si="6"/>
        <v/>
      </c>
    </row>
    <row r="398" spans="8:8" x14ac:dyDescent="0.25">
      <c r="H398" t="str">
        <f t="shared" si="6"/>
        <v/>
      </c>
    </row>
    <row r="399" spans="8:8" x14ac:dyDescent="0.25">
      <c r="H399" t="str">
        <f t="shared" si="6"/>
        <v/>
      </c>
    </row>
    <row r="400" spans="8:8" x14ac:dyDescent="0.25">
      <c r="H400" t="str">
        <f t="shared" si="6"/>
        <v/>
      </c>
    </row>
    <row r="401" spans="8:8" x14ac:dyDescent="0.25">
      <c r="H401" t="str">
        <f t="shared" si="6"/>
        <v/>
      </c>
    </row>
    <row r="402" spans="8:8" x14ac:dyDescent="0.25">
      <c r="H402" t="str">
        <f t="shared" si="6"/>
        <v/>
      </c>
    </row>
    <row r="403" spans="8:8" x14ac:dyDescent="0.25">
      <c r="H403" t="str">
        <f t="shared" si="6"/>
        <v/>
      </c>
    </row>
    <row r="404" spans="8:8" x14ac:dyDescent="0.25">
      <c r="H404" t="str">
        <f t="shared" si="6"/>
        <v/>
      </c>
    </row>
    <row r="405" spans="8:8" x14ac:dyDescent="0.25">
      <c r="H405" t="str">
        <f t="shared" si="6"/>
        <v/>
      </c>
    </row>
    <row r="406" spans="8:8" x14ac:dyDescent="0.25">
      <c r="H406" t="str">
        <f t="shared" si="6"/>
        <v/>
      </c>
    </row>
    <row r="407" spans="8:8" x14ac:dyDescent="0.25">
      <c r="H407" t="str">
        <f t="shared" si="6"/>
        <v/>
      </c>
    </row>
    <row r="408" spans="8:8" x14ac:dyDescent="0.25">
      <c r="H408" t="str">
        <f t="shared" si="6"/>
        <v/>
      </c>
    </row>
    <row r="409" spans="8:8" x14ac:dyDescent="0.25">
      <c r="H409" t="str">
        <f t="shared" si="6"/>
        <v/>
      </c>
    </row>
    <row r="410" spans="8:8" x14ac:dyDescent="0.25">
      <c r="H410" t="str">
        <f t="shared" si="6"/>
        <v/>
      </c>
    </row>
    <row r="411" spans="8:8" x14ac:dyDescent="0.25">
      <c r="H411" t="str">
        <f t="shared" si="6"/>
        <v/>
      </c>
    </row>
    <row r="412" spans="8:8" x14ac:dyDescent="0.25">
      <c r="H412" t="str">
        <f t="shared" si="6"/>
        <v/>
      </c>
    </row>
    <row r="413" spans="8:8" x14ac:dyDescent="0.25">
      <c r="H413" t="str">
        <f t="shared" si="6"/>
        <v/>
      </c>
    </row>
    <row r="414" spans="8:8" x14ac:dyDescent="0.25">
      <c r="H414" t="str">
        <f t="shared" si="6"/>
        <v/>
      </c>
    </row>
    <row r="415" spans="8:8" x14ac:dyDescent="0.25">
      <c r="H415" t="str">
        <f t="shared" si="6"/>
        <v/>
      </c>
    </row>
    <row r="416" spans="8:8" x14ac:dyDescent="0.25">
      <c r="H416" t="str">
        <f t="shared" si="6"/>
        <v/>
      </c>
    </row>
    <row r="417" spans="8:8" x14ac:dyDescent="0.25">
      <c r="H417" t="str">
        <f t="shared" si="6"/>
        <v/>
      </c>
    </row>
    <row r="418" spans="8:8" x14ac:dyDescent="0.25">
      <c r="H418" t="str">
        <f t="shared" si="6"/>
        <v/>
      </c>
    </row>
    <row r="419" spans="8:8" x14ac:dyDescent="0.25">
      <c r="H419" t="str">
        <f t="shared" si="6"/>
        <v/>
      </c>
    </row>
    <row r="420" spans="8:8" x14ac:dyDescent="0.25">
      <c r="H420" t="str">
        <f t="shared" si="6"/>
        <v/>
      </c>
    </row>
    <row r="421" spans="8:8" x14ac:dyDescent="0.25">
      <c r="H421" t="str">
        <f t="shared" si="6"/>
        <v/>
      </c>
    </row>
    <row r="422" spans="8:8" x14ac:dyDescent="0.25">
      <c r="H422" t="str">
        <f t="shared" si="6"/>
        <v/>
      </c>
    </row>
    <row r="423" spans="8:8" x14ac:dyDescent="0.25">
      <c r="H423" t="str">
        <f t="shared" si="6"/>
        <v/>
      </c>
    </row>
    <row r="424" spans="8:8" x14ac:dyDescent="0.25">
      <c r="H424" t="str">
        <f t="shared" si="6"/>
        <v/>
      </c>
    </row>
    <row r="425" spans="8:8" x14ac:dyDescent="0.25">
      <c r="H425" t="str">
        <f t="shared" si="6"/>
        <v/>
      </c>
    </row>
    <row r="426" spans="8:8" x14ac:dyDescent="0.25">
      <c r="H426" t="str">
        <f t="shared" si="6"/>
        <v/>
      </c>
    </row>
    <row r="427" spans="8:8" x14ac:dyDescent="0.25">
      <c r="H427" t="str">
        <f t="shared" si="6"/>
        <v/>
      </c>
    </row>
    <row r="428" spans="8:8" x14ac:dyDescent="0.25">
      <c r="H428" t="str">
        <f t="shared" si="6"/>
        <v/>
      </c>
    </row>
    <row r="429" spans="8:8" x14ac:dyDescent="0.25">
      <c r="H429" t="str">
        <f t="shared" si="6"/>
        <v/>
      </c>
    </row>
    <row r="430" spans="8:8" x14ac:dyDescent="0.25">
      <c r="H430" t="str">
        <f t="shared" si="6"/>
        <v/>
      </c>
    </row>
    <row r="431" spans="8:8" x14ac:dyDescent="0.25">
      <c r="H431" t="str">
        <f t="shared" si="6"/>
        <v/>
      </c>
    </row>
    <row r="432" spans="8:8" x14ac:dyDescent="0.25">
      <c r="H432" t="str">
        <f t="shared" si="6"/>
        <v/>
      </c>
    </row>
    <row r="433" spans="8:8" x14ac:dyDescent="0.25">
      <c r="H433" t="str">
        <f t="shared" si="6"/>
        <v/>
      </c>
    </row>
    <row r="434" spans="8:8" x14ac:dyDescent="0.25">
      <c r="H434" t="str">
        <f t="shared" si="6"/>
        <v/>
      </c>
    </row>
    <row r="435" spans="8:8" x14ac:dyDescent="0.25">
      <c r="H435" t="str">
        <f t="shared" si="6"/>
        <v/>
      </c>
    </row>
    <row r="436" spans="8:8" x14ac:dyDescent="0.25">
      <c r="H436" t="str">
        <f t="shared" si="6"/>
        <v/>
      </c>
    </row>
    <row r="437" spans="8:8" x14ac:dyDescent="0.25">
      <c r="H437" t="str">
        <f t="shared" si="6"/>
        <v/>
      </c>
    </row>
    <row r="438" spans="8:8" x14ac:dyDescent="0.25">
      <c r="H438" t="str">
        <f t="shared" si="6"/>
        <v/>
      </c>
    </row>
    <row r="439" spans="8:8" x14ac:dyDescent="0.25">
      <c r="H439" t="str">
        <f t="shared" si="6"/>
        <v/>
      </c>
    </row>
    <row r="440" spans="8:8" x14ac:dyDescent="0.25">
      <c r="H440" t="str">
        <f t="shared" si="6"/>
        <v/>
      </c>
    </row>
    <row r="441" spans="8:8" x14ac:dyDescent="0.25">
      <c r="H441" t="str">
        <f t="shared" si="6"/>
        <v/>
      </c>
    </row>
    <row r="442" spans="8:8" x14ac:dyDescent="0.25">
      <c r="H442" t="str">
        <f t="shared" si="6"/>
        <v/>
      </c>
    </row>
    <row r="443" spans="8:8" x14ac:dyDescent="0.25">
      <c r="H443" t="str">
        <f t="shared" si="6"/>
        <v/>
      </c>
    </row>
    <row r="444" spans="8:8" x14ac:dyDescent="0.25">
      <c r="H444" t="str">
        <f t="shared" si="6"/>
        <v/>
      </c>
    </row>
    <row r="445" spans="8:8" x14ac:dyDescent="0.25">
      <c r="H445" t="str">
        <f t="shared" si="6"/>
        <v/>
      </c>
    </row>
    <row r="446" spans="8:8" x14ac:dyDescent="0.25">
      <c r="H446" t="str">
        <f t="shared" si="6"/>
        <v/>
      </c>
    </row>
    <row r="447" spans="8:8" x14ac:dyDescent="0.25">
      <c r="H447" t="str">
        <f t="shared" si="6"/>
        <v/>
      </c>
    </row>
    <row r="448" spans="8:8" x14ac:dyDescent="0.25">
      <c r="H448" t="str">
        <f t="shared" si="6"/>
        <v/>
      </c>
    </row>
    <row r="449" spans="8:8" x14ac:dyDescent="0.25">
      <c r="H449" t="str">
        <f t="shared" si="6"/>
        <v/>
      </c>
    </row>
    <row r="450" spans="8:8" x14ac:dyDescent="0.25">
      <c r="H450" t="str">
        <f t="shared" ref="H450:H513" si="7">A450&amp;B450&amp;C450&amp;D450&amp;E450&amp;F450&amp;G450</f>
        <v/>
      </c>
    </row>
    <row r="451" spans="8:8" x14ac:dyDescent="0.25">
      <c r="H451" t="str">
        <f t="shared" si="7"/>
        <v/>
      </c>
    </row>
    <row r="452" spans="8:8" x14ac:dyDescent="0.25">
      <c r="H452" t="str">
        <f t="shared" si="7"/>
        <v/>
      </c>
    </row>
    <row r="453" spans="8:8" x14ac:dyDescent="0.25">
      <c r="H453" t="str">
        <f t="shared" si="7"/>
        <v/>
      </c>
    </row>
    <row r="454" spans="8:8" x14ac:dyDescent="0.25">
      <c r="H454" t="str">
        <f t="shared" si="7"/>
        <v/>
      </c>
    </row>
    <row r="455" spans="8:8" x14ac:dyDescent="0.25">
      <c r="H455" t="str">
        <f t="shared" si="7"/>
        <v/>
      </c>
    </row>
    <row r="456" spans="8:8" x14ac:dyDescent="0.25">
      <c r="H456" t="str">
        <f t="shared" si="7"/>
        <v/>
      </c>
    </row>
    <row r="457" spans="8:8" x14ac:dyDescent="0.25">
      <c r="H457" t="str">
        <f t="shared" si="7"/>
        <v/>
      </c>
    </row>
    <row r="458" spans="8:8" x14ac:dyDescent="0.25">
      <c r="H458" t="str">
        <f t="shared" si="7"/>
        <v/>
      </c>
    </row>
    <row r="459" spans="8:8" x14ac:dyDescent="0.25">
      <c r="H459" t="str">
        <f t="shared" si="7"/>
        <v/>
      </c>
    </row>
    <row r="460" spans="8:8" x14ac:dyDescent="0.25">
      <c r="H460" t="str">
        <f t="shared" si="7"/>
        <v/>
      </c>
    </row>
    <row r="461" spans="8:8" x14ac:dyDescent="0.25">
      <c r="H461" t="str">
        <f t="shared" si="7"/>
        <v/>
      </c>
    </row>
    <row r="462" spans="8:8" x14ac:dyDescent="0.25">
      <c r="H462" t="str">
        <f t="shared" si="7"/>
        <v/>
      </c>
    </row>
    <row r="463" spans="8:8" x14ac:dyDescent="0.25">
      <c r="H463" t="str">
        <f t="shared" si="7"/>
        <v/>
      </c>
    </row>
    <row r="464" spans="8:8" x14ac:dyDescent="0.25">
      <c r="H464" t="str">
        <f t="shared" si="7"/>
        <v/>
      </c>
    </row>
    <row r="465" spans="8:8" x14ac:dyDescent="0.25">
      <c r="H465" t="str">
        <f t="shared" si="7"/>
        <v/>
      </c>
    </row>
    <row r="466" spans="8:8" x14ac:dyDescent="0.25">
      <c r="H466" t="str">
        <f t="shared" si="7"/>
        <v/>
      </c>
    </row>
    <row r="467" spans="8:8" x14ac:dyDescent="0.25">
      <c r="H467" t="str">
        <f t="shared" si="7"/>
        <v/>
      </c>
    </row>
    <row r="468" spans="8:8" x14ac:dyDescent="0.25">
      <c r="H468" t="str">
        <f t="shared" si="7"/>
        <v/>
      </c>
    </row>
    <row r="469" spans="8:8" x14ac:dyDescent="0.25">
      <c r="H469" t="str">
        <f t="shared" si="7"/>
        <v/>
      </c>
    </row>
    <row r="470" spans="8:8" x14ac:dyDescent="0.25">
      <c r="H470" t="str">
        <f t="shared" si="7"/>
        <v/>
      </c>
    </row>
    <row r="471" spans="8:8" x14ac:dyDescent="0.25">
      <c r="H471" t="str">
        <f t="shared" si="7"/>
        <v/>
      </c>
    </row>
    <row r="472" spans="8:8" x14ac:dyDescent="0.25">
      <c r="H472" t="str">
        <f t="shared" si="7"/>
        <v/>
      </c>
    </row>
    <row r="473" spans="8:8" x14ac:dyDescent="0.25">
      <c r="H473" t="str">
        <f t="shared" si="7"/>
        <v/>
      </c>
    </row>
    <row r="474" spans="8:8" x14ac:dyDescent="0.25">
      <c r="H474" t="str">
        <f t="shared" si="7"/>
        <v/>
      </c>
    </row>
    <row r="475" spans="8:8" x14ac:dyDescent="0.25">
      <c r="H475" t="str">
        <f t="shared" si="7"/>
        <v/>
      </c>
    </row>
    <row r="476" spans="8:8" x14ac:dyDescent="0.25">
      <c r="H476" t="str">
        <f t="shared" si="7"/>
        <v/>
      </c>
    </row>
    <row r="477" spans="8:8" x14ac:dyDescent="0.25">
      <c r="H477" t="str">
        <f t="shared" si="7"/>
        <v/>
      </c>
    </row>
    <row r="478" spans="8:8" x14ac:dyDescent="0.25">
      <c r="H478" t="str">
        <f t="shared" si="7"/>
        <v/>
      </c>
    </row>
    <row r="479" spans="8:8" x14ac:dyDescent="0.25">
      <c r="H479" t="str">
        <f t="shared" si="7"/>
        <v/>
      </c>
    </row>
    <row r="480" spans="8:8" x14ac:dyDescent="0.25">
      <c r="H480" t="str">
        <f t="shared" si="7"/>
        <v/>
      </c>
    </row>
    <row r="481" spans="8:8" x14ac:dyDescent="0.25">
      <c r="H481" t="str">
        <f t="shared" si="7"/>
        <v/>
      </c>
    </row>
    <row r="482" spans="8:8" x14ac:dyDescent="0.25">
      <c r="H482" t="str">
        <f t="shared" si="7"/>
        <v/>
      </c>
    </row>
    <row r="483" spans="8:8" x14ac:dyDescent="0.25">
      <c r="H483" t="str">
        <f t="shared" si="7"/>
        <v/>
      </c>
    </row>
    <row r="484" spans="8:8" x14ac:dyDescent="0.25">
      <c r="H484" t="str">
        <f t="shared" si="7"/>
        <v/>
      </c>
    </row>
    <row r="485" spans="8:8" x14ac:dyDescent="0.25">
      <c r="H485" t="str">
        <f t="shared" si="7"/>
        <v/>
      </c>
    </row>
    <row r="486" spans="8:8" x14ac:dyDescent="0.25">
      <c r="H486" t="str">
        <f t="shared" si="7"/>
        <v/>
      </c>
    </row>
    <row r="487" spans="8:8" x14ac:dyDescent="0.25">
      <c r="H487" t="str">
        <f t="shared" si="7"/>
        <v/>
      </c>
    </row>
    <row r="488" spans="8:8" x14ac:dyDescent="0.25">
      <c r="H488" t="str">
        <f t="shared" si="7"/>
        <v/>
      </c>
    </row>
    <row r="489" spans="8:8" x14ac:dyDescent="0.25">
      <c r="H489" t="str">
        <f t="shared" si="7"/>
        <v/>
      </c>
    </row>
    <row r="490" spans="8:8" x14ac:dyDescent="0.25">
      <c r="H490" t="str">
        <f t="shared" si="7"/>
        <v/>
      </c>
    </row>
    <row r="491" spans="8:8" x14ac:dyDescent="0.25">
      <c r="H491" t="str">
        <f t="shared" si="7"/>
        <v/>
      </c>
    </row>
    <row r="492" spans="8:8" x14ac:dyDescent="0.25">
      <c r="H492" t="str">
        <f t="shared" si="7"/>
        <v/>
      </c>
    </row>
    <row r="493" spans="8:8" x14ac:dyDescent="0.25">
      <c r="H493" t="str">
        <f t="shared" si="7"/>
        <v/>
      </c>
    </row>
    <row r="494" spans="8:8" x14ac:dyDescent="0.25">
      <c r="H494" t="str">
        <f t="shared" si="7"/>
        <v/>
      </c>
    </row>
    <row r="495" spans="8:8" x14ac:dyDescent="0.25">
      <c r="H495" t="str">
        <f t="shared" si="7"/>
        <v/>
      </c>
    </row>
    <row r="496" spans="8:8" x14ac:dyDescent="0.25">
      <c r="H496" t="str">
        <f t="shared" si="7"/>
        <v/>
      </c>
    </row>
    <row r="497" spans="8:8" x14ac:dyDescent="0.25">
      <c r="H497" t="str">
        <f t="shared" si="7"/>
        <v/>
      </c>
    </row>
    <row r="498" spans="8:8" x14ac:dyDescent="0.25">
      <c r="H498" t="str">
        <f t="shared" si="7"/>
        <v/>
      </c>
    </row>
    <row r="499" spans="8:8" x14ac:dyDescent="0.25">
      <c r="H499" t="str">
        <f t="shared" si="7"/>
        <v/>
      </c>
    </row>
    <row r="500" spans="8:8" x14ac:dyDescent="0.25">
      <c r="H500" t="str">
        <f t="shared" si="7"/>
        <v/>
      </c>
    </row>
    <row r="501" spans="8:8" x14ac:dyDescent="0.25">
      <c r="H501" t="str">
        <f t="shared" si="7"/>
        <v/>
      </c>
    </row>
    <row r="502" spans="8:8" x14ac:dyDescent="0.25">
      <c r="H502" t="str">
        <f t="shared" si="7"/>
        <v/>
      </c>
    </row>
    <row r="503" spans="8:8" x14ac:dyDescent="0.25">
      <c r="H503" t="str">
        <f t="shared" si="7"/>
        <v/>
      </c>
    </row>
    <row r="504" spans="8:8" x14ac:dyDescent="0.25">
      <c r="H504" t="str">
        <f t="shared" si="7"/>
        <v/>
      </c>
    </row>
    <row r="505" spans="8:8" x14ac:dyDescent="0.25">
      <c r="H505" t="str">
        <f t="shared" si="7"/>
        <v/>
      </c>
    </row>
    <row r="506" spans="8:8" x14ac:dyDescent="0.25">
      <c r="H506" t="str">
        <f t="shared" si="7"/>
        <v/>
      </c>
    </row>
    <row r="507" spans="8:8" x14ac:dyDescent="0.25">
      <c r="H507" t="str">
        <f t="shared" si="7"/>
        <v/>
      </c>
    </row>
    <row r="508" spans="8:8" x14ac:dyDescent="0.25">
      <c r="H508" t="str">
        <f t="shared" si="7"/>
        <v/>
      </c>
    </row>
    <row r="509" spans="8:8" x14ac:dyDescent="0.25">
      <c r="H509" t="str">
        <f t="shared" si="7"/>
        <v/>
      </c>
    </row>
    <row r="510" spans="8:8" x14ac:dyDescent="0.25">
      <c r="H510" t="str">
        <f t="shared" si="7"/>
        <v/>
      </c>
    </row>
    <row r="511" spans="8:8" x14ac:dyDescent="0.25">
      <c r="H511" t="str">
        <f t="shared" si="7"/>
        <v/>
      </c>
    </row>
    <row r="512" spans="8:8" x14ac:dyDescent="0.25">
      <c r="H512" t="str">
        <f t="shared" si="7"/>
        <v/>
      </c>
    </row>
    <row r="513" spans="8:8" x14ac:dyDescent="0.25">
      <c r="H513" t="str">
        <f t="shared" si="7"/>
        <v/>
      </c>
    </row>
    <row r="514" spans="8:8" x14ac:dyDescent="0.25">
      <c r="H514" t="str">
        <f t="shared" ref="H514:H577" si="8">A514&amp;B514&amp;C514&amp;D514&amp;E514&amp;F514&amp;G514</f>
        <v/>
      </c>
    </row>
    <row r="515" spans="8:8" x14ac:dyDescent="0.25">
      <c r="H515" t="str">
        <f t="shared" si="8"/>
        <v/>
      </c>
    </row>
    <row r="516" spans="8:8" x14ac:dyDescent="0.25">
      <c r="H516" t="str">
        <f t="shared" si="8"/>
        <v/>
      </c>
    </row>
    <row r="517" spans="8:8" x14ac:dyDescent="0.25">
      <c r="H517" t="str">
        <f t="shared" si="8"/>
        <v/>
      </c>
    </row>
    <row r="518" spans="8:8" x14ac:dyDescent="0.25">
      <c r="H518" t="str">
        <f t="shared" si="8"/>
        <v/>
      </c>
    </row>
    <row r="519" spans="8:8" x14ac:dyDescent="0.25">
      <c r="H519" t="str">
        <f t="shared" si="8"/>
        <v/>
      </c>
    </row>
    <row r="520" spans="8:8" x14ac:dyDescent="0.25">
      <c r="H520" t="str">
        <f t="shared" si="8"/>
        <v/>
      </c>
    </row>
    <row r="521" spans="8:8" x14ac:dyDescent="0.25">
      <c r="H521" t="str">
        <f t="shared" si="8"/>
        <v/>
      </c>
    </row>
    <row r="522" spans="8:8" x14ac:dyDescent="0.25">
      <c r="H522" t="str">
        <f t="shared" si="8"/>
        <v/>
      </c>
    </row>
    <row r="523" spans="8:8" x14ac:dyDescent="0.25">
      <c r="H523" t="str">
        <f t="shared" si="8"/>
        <v/>
      </c>
    </row>
    <row r="524" spans="8:8" x14ac:dyDescent="0.25">
      <c r="H524" t="str">
        <f t="shared" si="8"/>
        <v/>
      </c>
    </row>
    <row r="525" spans="8:8" x14ac:dyDescent="0.25">
      <c r="H525" t="str">
        <f t="shared" si="8"/>
        <v/>
      </c>
    </row>
    <row r="526" spans="8:8" x14ac:dyDescent="0.25">
      <c r="H526" t="str">
        <f t="shared" si="8"/>
        <v/>
      </c>
    </row>
    <row r="527" spans="8:8" x14ac:dyDescent="0.25">
      <c r="H527" t="str">
        <f t="shared" si="8"/>
        <v/>
      </c>
    </row>
    <row r="528" spans="8:8" x14ac:dyDescent="0.25">
      <c r="H528" t="str">
        <f t="shared" si="8"/>
        <v/>
      </c>
    </row>
    <row r="529" spans="8:8" x14ac:dyDescent="0.25">
      <c r="H529" t="str">
        <f t="shared" si="8"/>
        <v/>
      </c>
    </row>
    <row r="530" spans="8:8" x14ac:dyDescent="0.25">
      <c r="H530" t="str">
        <f t="shared" si="8"/>
        <v/>
      </c>
    </row>
    <row r="531" spans="8:8" x14ac:dyDescent="0.25">
      <c r="H531" t="str">
        <f t="shared" si="8"/>
        <v/>
      </c>
    </row>
    <row r="532" spans="8:8" x14ac:dyDescent="0.25">
      <c r="H532" t="str">
        <f t="shared" si="8"/>
        <v/>
      </c>
    </row>
    <row r="533" spans="8:8" x14ac:dyDescent="0.25">
      <c r="H533" t="str">
        <f t="shared" si="8"/>
        <v/>
      </c>
    </row>
    <row r="534" spans="8:8" x14ac:dyDescent="0.25">
      <c r="H534" t="str">
        <f t="shared" si="8"/>
        <v/>
      </c>
    </row>
    <row r="535" spans="8:8" x14ac:dyDescent="0.25">
      <c r="H535" t="str">
        <f t="shared" si="8"/>
        <v/>
      </c>
    </row>
    <row r="536" spans="8:8" x14ac:dyDescent="0.25">
      <c r="H536" t="str">
        <f t="shared" si="8"/>
        <v/>
      </c>
    </row>
    <row r="537" spans="8:8" x14ac:dyDescent="0.25">
      <c r="H537" t="str">
        <f t="shared" si="8"/>
        <v/>
      </c>
    </row>
    <row r="538" spans="8:8" x14ac:dyDescent="0.25">
      <c r="H538" t="str">
        <f t="shared" si="8"/>
        <v/>
      </c>
    </row>
    <row r="539" spans="8:8" x14ac:dyDescent="0.25">
      <c r="H539" t="str">
        <f t="shared" si="8"/>
        <v/>
      </c>
    </row>
    <row r="540" spans="8:8" x14ac:dyDescent="0.25">
      <c r="H540" t="str">
        <f t="shared" si="8"/>
        <v/>
      </c>
    </row>
    <row r="541" spans="8:8" x14ac:dyDescent="0.25">
      <c r="H541" t="str">
        <f t="shared" si="8"/>
        <v/>
      </c>
    </row>
    <row r="542" spans="8:8" x14ac:dyDescent="0.25">
      <c r="H542" t="str">
        <f t="shared" si="8"/>
        <v/>
      </c>
    </row>
    <row r="543" spans="8:8" x14ac:dyDescent="0.25">
      <c r="H543" t="str">
        <f t="shared" si="8"/>
        <v/>
      </c>
    </row>
    <row r="544" spans="8:8" x14ac:dyDescent="0.25">
      <c r="H544" t="str">
        <f t="shared" si="8"/>
        <v/>
      </c>
    </row>
    <row r="545" spans="8:8" x14ac:dyDescent="0.25">
      <c r="H545" t="str">
        <f t="shared" si="8"/>
        <v/>
      </c>
    </row>
    <row r="546" spans="8:8" x14ac:dyDescent="0.25">
      <c r="H546" t="str">
        <f t="shared" si="8"/>
        <v/>
      </c>
    </row>
    <row r="547" spans="8:8" x14ac:dyDescent="0.25">
      <c r="H547" t="str">
        <f t="shared" si="8"/>
        <v/>
      </c>
    </row>
    <row r="548" spans="8:8" x14ac:dyDescent="0.25">
      <c r="H548" t="str">
        <f t="shared" si="8"/>
        <v/>
      </c>
    </row>
    <row r="549" spans="8:8" x14ac:dyDescent="0.25">
      <c r="H549" t="str">
        <f t="shared" si="8"/>
        <v/>
      </c>
    </row>
    <row r="550" spans="8:8" x14ac:dyDescent="0.25">
      <c r="H550" t="str">
        <f t="shared" si="8"/>
        <v/>
      </c>
    </row>
    <row r="551" spans="8:8" x14ac:dyDescent="0.25">
      <c r="H551" t="str">
        <f t="shared" si="8"/>
        <v/>
      </c>
    </row>
    <row r="552" spans="8:8" x14ac:dyDescent="0.25">
      <c r="H552" t="str">
        <f t="shared" si="8"/>
        <v/>
      </c>
    </row>
    <row r="553" spans="8:8" x14ac:dyDescent="0.25">
      <c r="H553" t="str">
        <f t="shared" si="8"/>
        <v/>
      </c>
    </row>
    <row r="554" spans="8:8" x14ac:dyDescent="0.25">
      <c r="H554" t="str">
        <f t="shared" si="8"/>
        <v/>
      </c>
    </row>
    <row r="555" spans="8:8" x14ac:dyDescent="0.25">
      <c r="H555" t="str">
        <f t="shared" si="8"/>
        <v/>
      </c>
    </row>
    <row r="556" spans="8:8" x14ac:dyDescent="0.25">
      <c r="H556" t="str">
        <f t="shared" si="8"/>
        <v/>
      </c>
    </row>
    <row r="557" spans="8:8" x14ac:dyDescent="0.25">
      <c r="H557" t="str">
        <f t="shared" si="8"/>
        <v/>
      </c>
    </row>
    <row r="558" spans="8:8" x14ac:dyDescent="0.25">
      <c r="H558" t="str">
        <f t="shared" si="8"/>
        <v/>
      </c>
    </row>
    <row r="559" spans="8:8" x14ac:dyDescent="0.25">
      <c r="H559" t="str">
        <f t="shared" si="8"/>
        <v/>
      </c>
    </row>
    <row r="560" spans="8:8" x14ac:dyDescent="0.25">
      <c r="H560" t="str">
        <f t="shared" si="8"/>
        <v/>
      </c>
    </row>
    <row r="561" spans="8:8" x14ac:dyDescent="0.25">
      <c r="H561" t="str">
        <f t="shared" si="8"/>
        <v/>
      </c>
    </row>
    <row r="562" spans="8:8" x14ac:dyDescent="0.25">
      <c r="H562" t="str">
        <f t="shared" si="8"/>
        <v/>
      </c>
    </row>
    <row r="563" spans="8:8" x14ac:dyDescent="0.25">
      <c r="H563" t="str">
        <f t="shared" si="8"/>
        <v/>
      </c>
    </row>
    <row r="564" spans="8:8" x14ac:dyDescent="0.25">
      <c r="H564" t="str">
        <f t="shared" si="8"/>
        <v/>
      </c>
    </row>
    <row r="565" spans="8:8" x14ac:dyDescent="0.25">
      <c r="H565" t="str">
        <f t="shared" si="8"/>
        <v/>
      </c>
    </row>
    <row r="566" spans="8:8" x14ac:dyDescent="0.25">
      <c r="H566" t="str">
        <f t="shared" si="8"/>
        <v/>
      </c>
    </row>
    <row r="567" spans="8:8" x14ac:dyDescent="0.25">
      <c r="H567" t="str">
        <f t="shared" si="8"/>
        <v/>
      </c>
    </row>
    <row r="568" spans="8:8" x14ac:dyDescent="0.25">
      <c r="H568" t="str">
        <f t="shared" si="8"/>
        <v/>
      </c>
    </row>
    <row r="569" spans="8:8" x14ac:dyDescent="0.25">
      <c r="H569" t="str">
        <f t="shared" si="8"/>
        <v/>
      </c>
    </row>
    <row r="570" spans="8:8" x14ac:dyDescent="0.25">
      <c r="H570" t="str">
        <f t="shared" si="8"/>
        <v/>
      </c>
    </row>
    <row r="571" spans="8:8" x14ac:dyDescent="0.25">
      <c r="H571" t="str">
        <f t="shared" si="8"/>
        <v/>
      </c>
    </row>
    <row r="572" spans="8:8" x14ac:dyDescent="0.25">
      <c r="H572" t="str">
        <f t="shared" si="8"/>
        <v/>
      </c>
    </row>
    <row r="573" spans="8:8" x14ac:dyDescent="0.25">
      <c r="H573" t="str">
        <f t="shared" si="8"/>
        <v/>
      </c>
    </row>
    <row r="574" spans="8:8" x14ac:dyDescent="0.25">
      <c r="H574" t="str">
        <f t="shared" si="8"/>
        <v/>
      </c>
    </row>
    <row r="575" spans="8:8" x14ac:dyDescent="0.25">
      <c r="H575" t="str">
        <f t="shared" si="8"/>
        <v/>
      </c>
    </row>
    <row r="576" spans="8:8" x14ac:dyDescent="0.25">
      <c r="H576" t="str">
        <f t="shared" si="8"/>
        <v/>
      </c>
    </row>
    <row r="577" spans="8:8" x14ac:dyDescent="0.25">
      <c r="H577" t="str">
        <f t="shared" si="8"/>
        <v/>
      </c>
    </row>
    <row r="578" spans="8:8" x14ac:dyDescent="0.25">
      <c r="H578" t="str">
        <f t="shared" ref="H578:H641" si="9">A578&amp;B578&amp;C578&amp;D578&amp;E578&amp;F578&amp;G578</f>
        <v/>
      </c>
    </row>
    <row r="579" spans="8:8" x14ac:dyDescent="0.25">
      <c r="H579" t="str">
        <f t="shared" si="9"/>
        <v/>
      </c>
    </row>
    <row r="580" spans="8:8" x14ac:dyDescent="0.25">
      <c r="H580" t="str">
        <f t="shared" si="9"/>
        <v/>
      </c>
    </row>
    <row r="581" spans="8:8" x14ac:dyDescent="0.25">
      <c r="H581" t="str">
        <f t="shared" si="9"/>
        <v/>
      </c>
    </row>
    <row r="582" spans="8:8" x14ac:dyDescent="0.25">
      <c r="H582" t="str">
        <f t="shared" si="9"/>
        <v/>
      </c>
    </row>
    <row r="583" spans="8:8" x14ac:dyDescent="0.25">
      <c r="H583" t="str">
        <f t="shared" si="9"/>
        <v/>
      </c>
    </row>
    <row r="584" spans="8:8" x14ac:dyDescent="0.25">
      <c r="H584" t="str">
        <f t="shared" si="9"/>
        <v/>
      </c>
    </row>
    <row r="585" spans="8:8" x14ac:dyDescent="0.25">
      <c r="H585" t="str">
        <f t="shared" si="9"/>
        <v/>
      </c>
    </row>
    <row r="586" spans="8:8" x14ac:dyDescent="0.25">
      <c r="H586" t="str">
        <f t="shared" si="9"/>
        <v/>
      </c>
    </row>
    <row r="587" spans="8:8" x14ac:dyDescent="0.25">
      <c r="H587" t="str">
        <f t="shared" si="9"/>
        <v/>
      </c>
    </row>
    <row r="588" spans="8:8" x14ac:dyDescent="0.25">
      <c r="H588" t="str">
        <f t="shared" si="9"/>
        <v/>
      </c>
    </row>
    <row r="589" spans="8:8" x14ac:dyDescent="0.25">
      <c r="H589" t="str">
        <f t="shared" si="9"/>
        <v/>
      </c>
    </row>
    <row r="590" spans="8:8" x14ac:dyDescent="0.25">
      <c r="H590" t="str">
        <f t="shared" si="9"/>
        <v/>
      </c>
    </row>
    <row r="591" spans="8:8" x14ac:dyDescent="0.25">
      <c r="H591" t="str">
        <f t="shared" si="9"/>
        <v/>
      </c>
    </row>
    <row r="592" spans="8:8" x14ac:dyDescent="0.25">
      <c r="H592" t="str">
        <f t="shared" si="9"/>
        <v/>
      </c>
    </row>
    <row r="593" spans="8:8" x14ac:dyDescent="0.25">
      <c r="H593" t="str">
        <f t="shared" si="9"/>
        <v/>
      </c>
    </row>
    <row r="594" spans="8:8" x14ac:dyDescent="0.25">
      <c r="H594" t="str">
        <f t="shared" si="9"/>
        <v/>
      </c>
    </row>
    <row r="595" spans="8:8" x14ac:dyDescent="0.25">
      <c r="H595" t="str">
        <f t="shared" si="9"/>
        <v/>
      </c>
    </row>
    <row r="596" spans="8:8" x14ac:dyDescent="0.25">
      <c r="H596" t="str">
        <f t="shared" si="9"/>
        <v/>
      </c>
    </row>
    <row r="597" spans="8:8" x14ac:dyDescent="0.25">
      <c r="H597" t="str">
        <f t="shared" si="9"/>
        <v/>
      </c>
    </row>
    <row r="598" spans="8:8" x14ac:dyDescent="0.25">
      <c r="H598" t="str">
        <f t="shared" si="9"/>
        <v/>
      </c>
    </row>
    <row r="599" spans="8:8" x14ac:dyDescent="0.25">
      <c r="H599" t="str">
        <f t="shared" si="9"/>
        <v/>
      </c>
    </row>
    <row r="600" spans="8:8" x14ac:dyDescent="0.25">
      <c r="H600" t="str">
        <f t="shared" si="9"/>
        <v/>
      </c>
    </row>
    <row r="601" spans="8:8" x14ac:dyDescent="0.25">
      <c r="H601" t="str">
        <f t="shared" si="9"/>
        <v/>
      </c>
    </row>
    <row r="602" spans="8:8" x14ac:dyDescent="0.25">
      <c r="H602" t="str">
        <f t="shared" si="9"/>
        <v/>
      </c>
    </row>
    <row r="603" spans="8:8" x14ac:dyDescent="0.25">
      <c r="H603" t="str">
        <f t="shared" si="9"/>
        <v/>
      </c>
    </row>
    <row r="604" spans="8:8" x14ac:dyDescent="0.25">
      <c r="H604" t="str">
        <f t="shared" si="9"/>
        <v/>
      </c>
    </row>
    <row r="605" spans="8:8" x14ac:dyDescent="0.25">
      <c r="H605" t="str">
        <f t="shared" si="9"/>
        <v/>
      </c>
    </row>
    <row r="606" spans="8:8" x14ac:dyDescent="0.25">
      <c r="H606" t="str">
        <f t="shared" si="9"/>
        <v/>
      </c>
    </row>
    <row r="607" spans="8:8" x14ac:dyDescent="0.25">
      <c r="H607" t="str">
        <f t="shared" si="9"/>
        <v/>
      </c>
    </row>
    <row r="608" spans="8:8" x14ac:dyDescent="0.25">
      <c r="H608" t="str">
        <f t="shared" si="9"/>
        <v/>
      </c>
    </row>
    <row r="609" spans="8:8" x14ac:dyDescent="0.25">
      <c r="H609" t="str">
        <f t="shared" si="9"/>
        <v/>
      </c>
    </row>
    <row r="610" spans="8:8" x14ac:dyDescent="0.25">
      <c r="H610" t="str">
        <f t="shared" si="9"/>
        <v/>
      </c>
    </row>
    <row r="611" spans="8:8" x14ac:dyDescent="0.25">
      <c r="H611" t="str">
        <f t="shared" si="9"/>
        <v/>
      </c>
    </row>
    <row r="612" spans="8:8" x14ac:dyDescent="0.25">
      <c r="H612" t="str">
        <f t="shared" si="9"/>
        <v/>
      </c>
    </row>
    <row r="613" spans="8:8" x14ac:dyDescent="0.25">
      <c r="H613" t="str">
        <f t="shared" si="9"/>
        <v/>
      </c>
    </row>
    <row r="614" spans="8:8" x14ac:dyDescent="0.25">
      <c r="H614" t="str">
        <f t="shared" si="9"/>
        <v/>
      </c>
    </row>
    <row r="615" spans="8:8" x14ac:dyDescent="0.25">
      <c r="H615" t="str">
        <f t="shared" si="9"/>
        <v/>
      </c>
    </row>
    <row r="616" spans="8:8" x14ac:dyDescent="0.25">
      <c r="H616" t="str">
        <f t="shared" si="9"/>
        <v/>
      </c>
    </row>
    <row r="617" spans="8:8" x14ac:dyDescent="0.25">
      <c r="H617" t="str">
        <f t="shared" si="9"/>
        <v/>
      </c>
    </row>
    <row r="618" spans="8:8" x14ac:dyDescent="0.25">
      <c r="H618" t="str">
        <f t="shared" si="9"/>
        <v/>
      </c>
    </row>
    <row r="619" spans="8:8" x14ac:dyDescent="0.25">
      <c r="H619" t="str">
        <f t="shared" si="9"/>
        <v/>
      </c>
    </row>
    <row r="620" spans="8:8" x14ac:dyDescent="0.25">
      <c r="H620" t="str">
        <f t="shared" si="9"/>
        <v/>
      </c>
    </row>
    <row r="621" spans="8:8" x14ac:dyDescent="0.25">
      <c r="H621" t="str">
        <f t="shared" si="9"/>
        <v/>
      </c>
    </row>
    <row r="622" spans="8:8" x14ac:dyDescent="0.25">
      <c r="H622" t="str">
        <f t="shared" si="9"/>
        <v/>
      </c>
    </row>
    <row r="623" spans="8:8" x14ac:dyDescent="0.25">
      <c r="H623" t="str">
        <f t="shared" si="9"/>
        <v/>
      </c>
    </row>
    <row r="624" spans="8:8" x14ac:dyDescent="0.25">
      <c r="H624" t="str">
        <f t="shared" si="9"/>
        <v/>
      </c>
    </row>
    <row r="625" spans="8:8" x14ac:dyDescent="0.25">
      <c r="H625" t="str">
        <f t="shared" si="9"/>
        <v/>
      </c>
    </row>
    <row r="626" spans="8:8" x14ac:dyDescent="0.25">
      <c r="H626" t="str">
        <f t="shared" si="9"/>
        <v/>
      </c>
    </row>
    <row r="627" spans="8:8" x14ac:dyDescent="0.25">
      <c r="H627" t="str">
        <f t="shared" si="9"/>
        <v/>
      </c>
    </row>
    <row r="628" spans="8:8" x14ac:dyDescent="0.25">
      <c r="H628" t="str">
        <f t="shared" si="9"/>
        <v/>
      </c>
    </row>
    <row r="629" spans="8:8" x14ac:dyDescent="0.25">
      <c r="H629" t="str">
        <f t="shared" si="9"/>
        <v/>
      </c>
    </row>
    <row r="630" spans="8:8" x14ac:dyDescent="0.25">
      <c r="H630" t="str">
        <f t="shared" si="9"/>
        <v/>
      </c>
    </row>
    <row r="631" spans="8:8" x14ac:dyDescent="0.25">
      <c r="H631" t="str">
        <f t="shared" si="9"/>
        <v/>
      </c>
    </row>
    <row r="632" spans="8:8" x14ac:dyDescent="0.25">
      <c r="H632" t="str">
        <f t="shared" si="9"/>
        <v/>
      </c>
    </row>
    <row r="633" spans="8:8" x14ac:dyDescent="0.25">
      <c r="H633" t="str">
        <f t="shared" si="9"/>
        <v/>
      </c>
    </row>
    <row r="634" spans="8:8" x14ac:dyDescent="0.25">
      <c r="H634" t="str">
        <f t="shared" si="9"/>
        <v/>
      </c>
    </row>
    <row r="635" spans="8:8" x14ac:dyDescent="0.25">
      <c r="H635" t="str">
        <f t="shared" si="9"/>
        <v/>
      </c>
    </row>
    <row r="636" spans="8:8" x14ac:dyDescent="0.25">
      <c r="H636" t="str">
        <f t="shared" si="9"/>
        <v/>
      </c>
    </row>
    <row r="637" spans="8:8" x14ac:dyDescent="0.25">
      <c r="H637" t="str">
        <f t="shared" si="9"/>
        <v/>
      </c>
    </row>
    <row r="638" spans="8:8" x14ac:dyDescent="0.25">
      <c r="H638" t="str">
        <f t="shared" si="9"/>
        <v/>
      </c>
    </row>
    <row r="639" spans="8:8" x14ac:dyDescent="0.25">
      <c r="H639" t="str">
        <f t="shared" si="9"/>
        <v/>
      </c>
    </row>
    <row r="640" spans="8:8" x14ac:dyDescent="0.25">
      <c r="H640" t="str">
        <f t="shared" si="9"/>
        <v/>
      </c>
    </row>
    <row r="641" spans="8:8" x14ac:dyDescent="0.25">
      <c r="H641" t="str">
        <f t="shared" si="9"/>
        <v/>
      </c>
    </row>
    <row r="642" spans="8:8" x14ac:dyDescent="0.25">
      <c r="H642" t="str">
        <f t="shared" ref="H642:H705" si="10">A642&amp;B642&amp;C642&amp;D642&amp;E642&amp;F642&amp;G642</f>
        <v/>
      </c>
    </row>
    <row r="643" spans="8:8" x14ac:dyDescent="0.25">
      <c r="H643" t="str">
        <f t="shared" si="10"/>
        <v/>
      </c>
    </row>
    <row r="644" spans="8:8" x14ac:dyDescent="0.25">
      <c r="H644" t="str">
        <f t="shared" si="10"/>
        <v/>
      </c>
    </row>
    <row r="645" spans="8:8" x14ac:dyDescent="0.25">
      <c r="H645" t="str">
        <f t="shared" si="10"/>
        <v/>
      </c>
    </row>
    <row r="646" spans="8:8" x14ac:dyDescent="0.25">
      <c r="H646" t="str">
        <f t="shared" si="10"/>
        <v/>
      </c>
    </row>
    <row r="647" spans="8:8" x14ac:dyDescent="0.25">
      <c r="H647" t="str">
        <f t="shared" si="10"/>
        <v/>
      </c>
    </row>
    <row r="648" spans="8:8" x14ac:dyDescent="0.25">
      <c r="H648" t="str">
        <f t="shared" si="10"/>
        <v/>
      </c>
    </row>
    <row r="649" spans="8:8" x14ac:dyDescent="0.25">
      <c r="H649" t="str">
        <f t="shared" si="10"/>
        <v/>
      </c>
    </row>
    <row r="650" spans="8:8" x14ac:dyDescent="0.25">
      <c r="H650" t="str">
        <f t="shared" si="10"/>
        <v/>
      </c>
    </row>
    <row r="651" spans="8:8" x14ac:dyDescent="0.25">
      <c r="H651" t="str">
        <f t="shared" si="10"/>
        <v/>
      </c>
    </row>
    <row r="652" spans="8:8" x14ac:dyDescent="0.25">
      <c r="H652" t="str">
        <f t="shared" si="10"/>
        <v/>
      </c>
    </row>
    <row r="653" spans="8:8" x14ac:dyDescent="0.25">
      <c r="H653" t="str">
        <f t="shared" si="10"/>
        <v/>
      </c>
    </row>
    <row r="654" spans="8:8" x14ac:dyDescent="0.25">
      <c r="H654" t="str">
        <f t="shared" si="10"/>
        <v/>
      </c>
    </row>
    <row r="655" spans="8:8" x14ac:dyDescent="0.25">
      <c r="H655" t="str">
        <f t="shared" si="10"/>
        <v/>
      </c>
    </row>
    <row r="656" spans="8:8" x14ac:dyDescent="0.25">
      <c r="H656" t="str">
        <f t="shared" si="10"/>
        <v/>
      </c>
    </row>
    <row r="657" spans="8:8" x14ac:dyDescent="0.25">
      <c r="H657" t="str">
        <f t="shared" si="10"/>
        <v/>
      </c>
    </row>
    <row r="658" spans="8:8" x14ac:dyDescent="0.25">
      <c r="H658" t="str">
        <f t="shared" si="10"/>
        <v/>
      </c>
    </row>
    <row r="659" spans="8:8" x14ac:dyDescent="0.25">
      <c r="H659" t="str">
        <f t="shared" si="10"/>
        <v/>
      </c>
    </row>
    <row r="660" spans="8:8" x14ac:dyDescent="0.25">
      <c r="H660" t="str">
        <f t="shared" si="10"/>
        <v/>
      </c>
    </row>
    <row r="661" spans="8:8" x14ac:dyDescent="0.25">
      <c r="H661" t="str">
        <f t="shared" si="10"/>
        <v/>
      </c>
    </row>
    <row r="662" spans="8:8" x14ac:dyDescent="0.25">
      <c r="H662" t="str">
        <f t="shared" si="10"/>
        <v/>
      </c>
    </row>
    <row r="663" spans="8:8" x14ac:dyDescent="0.25">
      <c r="H663" t="str">
        <f t="shared" si="10"/>
        <v/>
      </c>
    </row>
    <row r="664" spans="8:8" x14ac:dyDescent="0.25">
      <c r="H664" t="str">
        <f t="shared" si="10"/>
        <v/>
      </c>
    </row>
    <row r="665" spans="8:8" x14ac:dyDescent="0.25">
      <c r="H665" t="str">
        <f t="shared" si="10"/>
        <v/>
      </c>
    </row>
    <row r="666" spans="8:8" x14ac:dyDescent="0.25">
      <c r="H666" t="str">
        <f t="shared" si="10"/>
        <v/>
      </c>
    </row>
    <row r="667" spans="8:8" x14ac:dyDescent="0.25">
      <c r="H667" t="str">
        <f t="shared" si="10"/>
        <v/>
      </c>
    </row>
    <row r="668" spans="8:8" x14ac:dyDescent="0.25">
      <c r="H668" t="str">
        <f t="shared" si="10"/>
        <v/>
      </c>
    </row>
    <row r="669" spans="8:8" x14ac:dyDescent="0.25">
      <c r="H669" t="str">
        <f t="shared" si="10"/>
        <v/>
      </c>
    </row>
    <row r="670" spans="8:8" x14ac:dyDescent="0.25">
      <c r="H670" t="str">
        <f t="shared" si="10"/>
        <v/>
      </c>
    </row>
    <row r="671" spans="8:8" x14ac:dyDescent="0.25">
      <c r="H671" t="str">
        <f t="shared" si="10"/>
        <v/>
      </c>
    </row>
    <row r="672" spans="8:8" x14ac:dyDescent="0.25">
      <c r="H672" t="str">
        <f t="shared" si="10"/>
        <v/>
      </c>
    </row>
    <row r="673" spans="8:8" x14ac:dyDescent="0.25">
      <c r="H673" t="str">
        <f t="shared" si="10"/>
        <v/>
      </c>
    </row>
    <row r="674" spans="8:8" x14ac:dyDescent="0.25">
      <c r="H674" t="str">
        <f t="shared" si="10"/>
        <v/>
      </c>
    </row>
    <row r="675" spans="8:8" x14ac:dyDescent="0.25">
      <c r="H675" t="str">
        <f t="shared" si="10"/>
        <v/>
      </c>
    </row>
    <row r="676" spans="8:8" x14ac:dyDescent="0.25">
      <c r="H676" t="str">
        <f t="shared" si="10"/>
        <v/>
      </c>
    </row>
    <row r="677" spans="8:8" x14ac:dyDescent="0.25">
      <c r="H677" t="str">
        <f t="shared" si="10"/>
        <v/>
      </c>
    </row>
    <row r="678" spans="8:8" x14ac:dyDescent="0.25">
      <c r="H678" t="str">
        <f t="shared" si="10"/>
        <v/>
      </c>
    </row>
    <row r="679" spans="8:8" x14ac:dyDescent="0.25">
      <c r="H679" t="str">
        <f t="shared" si="10"/>
        <v/>
      </c>
    </row>
    <row r="680" spans="8:8" x14ac:dyDescent="0.25">
      <c r="H680" t="str">
        <f t="shared" si="10"/>
        <v/>
      </c>
    </row>
    <row r="681" spans="8:8" x14ac:dyDescent="0.25">
      <c r="H681" t="str">
        <f t="shared" si="10"/>
        <v/>
      </c>
    </row>
    <row r="682" spans="8:8" x14ac:dyDescent="0.25">
      <c r="H682" t="str">
        <f t="shared" si="10"/>
        <v/>
      </c>
    </row>
    <row r="683" spans="8:8" x14ac:dyDescent="0.25">
      <c r="H683" t="str">
        <f t="shared" si="10"/>
        <v/>
      </c>
    </row>
    <row r="684" spans="8:8" x14ac:dyDescent="0.25">
      <c r="H684" t="str">
        <f t="shared" si="10"/>
        <v/>
      </c>
    </row>
    <row r="685" spans="8:8" x14ac:dyDescent="0.25">
      <c r="H685" t="str">
        <f t="shared" si="10"/>
        <v/>
      </c>
    </row>
    <row r="686" spans="8:8" x14ac:dyDescent="0.25">
      <c r="H686" t="str">
        <f t="shared" si="10"/>
        <v/>
      </c>
    </row>
    <row r="687" spans="8:8" x14ac:dyDescent="0.25">
      <c r="H687" t="str">
        <f t="shared" si="10"/>
        <v/>
      </c>
    </row>
    <row r="688" spans="8:8" x14ac:dyDescent="0.25">
      <c r="H688" t="str">
        <f t="shared" si="10"/>
        <v/>
      </c>
    </row>
    <row r="689" spans="8:8" x14ac:dyDescent="0.25">
      <c r="H689" t="str">
        <f t="shared" si="10"/>
        <v/>
      </c>
    </row>
    <row r="690" spans="8:8" x14ac:dyDescent="0.25">
      <c r="H690" t="str">
        <f t="shared" si="10"/>
        <v/>
      </c>
    </row>
    <row r="691" spans="8:8" x14ac:dyDescent="0.25">
      <c r="H691" t="str">
        <f t="shared" si="10"/>
        <v/>
      </c>
    </row>
    <row r="692" spans="8:8" x14ac:dyDescent="0.25">
      <c r="H692" t="str">
        <f t="shared" si="10"/>
        <v/>
      </c>
    </row>
    <row r="693" spans="8:8" x14ac:dyDescent="0.25">
      <c r="H693" t="str">
        <f t="shared" si="10"/>
        <v/>
      </c>
    </row>
    <row r="694" spans="8:8" x14ac:dyDescent="0.25">
      <c r="H694" t="str">
        <f t="shared" si="10"/>
        <v/>
      </c>
    </row>
    <row r="695" spans="8:8" x14ac:dyDescent="0.25">
      <c r="H695" t="str">
        <f t="shared" si="10"/>
        <v/>
      </c>
    </row>
    <row r="696" spans="8:8" x14ac:dyDescent="0.25">
      <c r="H696" t="str">
        <f t="shared" si="10"/>
        <v/>
      </c>
    </row>
    <row r="697" spans="8:8" x14ac:dyDescent="0.25">
      <c r="H697" t="str">
        <f t="shared" si="10"/>
        <v/>
      </c>
    </row>
    <row r="698" spans="8:8" x14ac:dyDescent="0.25">
      <c r="H698" t="str">
        <f t="shared" si="10"/>
        <v/>
      </c>
    </row>
    <row r="699" spans="8:8" x14ac:dyDescent="0.25">
      <c r="H699" t="str">
        <f t="shared" si="10"/>
        <v/>
      </c>
    </row>
    <row r="700" spans="8:8" x14ac:dyDescent="0.25">
      <c r="H700" t="str">
        <f t="shared" si="10"/>
        <v/>
      </c>
    </row>
    <row r="701" spans="8:8" x14ac:dyDescent="0.25">
      <c r="H701" t="str">
        <f t="shared" si="10"/>
        <v/>
      </c>
    </row>
    <row r="702" spans="8:8" x14ac:dyDescent="0.25">
      <c r="H702" t="str">
        <f t="shared" si="10"/>
        <v/>
      </c>
    </row>
    <row r="703" spans="8:8" x14ac:dyDescent="0.25">
      <c r="H703" t="str">
        <f t="shared" si="10"/>
        <v/>
      </c>
    </row>
    <row r="704" spans="8:8" x14ac:dyDescent="0.25">
      <c r="H704" t="str">
        <f t="shared" si="10"/>
        <v/>
      </c>
    </row>
    <row r="705" spans="8:8" x14ac:dyDescent="0.25">
      <c r="H705" t="str">
        <f t="shared" si="10"/>
        <v/>
      </c>
    </row>
    <row r="706" spans="8:8" x14ac:dyDescent="0.25">
      <c r="H706" t="str">
        <f t="shared" ref="H706:H769" si="11">A706&amp;B706&amp;C706&amp;D706&amp;E706&amp;F706&amp;G706</f>
        <v/>
      </c>
    </row>
    <row r="707" spans="8:8" x14ac:dyDescent="0.25">
      <c r="H707" t="str">
        <f t="shared" si="11"/>
        <v/>
      </c>
    </row>
    <row r="708" spans="8:8" x14ac:dyDescent="0.25">
      <c r="H708" t="str">
        <f t="shared" si="11"/>
        <v/>
      </c>
    </row>
    <row r="709" spans="8:8" x14ac:dyDescent="0.25">
      <c r="H709" t="str">
        <f t="shared" si="11"/>
        <v/>
      </c>
    </row>
    <row r="710" spans="8:8" x14ac:dyDescent="0.25">
      <c r="H710" t="str">
        <f t="shared" si="11"/>
        <v/>
      </c>
    </row>
    <row r="711" spans="8:8" x14ac:dyDescent="0.25">
      <c r="H711" t="str">
        <f t="shared" si="11"/>
        <v/>
      </c>
    </row>
    <row r="712" spans="8:8" x14ac:dyDescent="0.25">
      <c r="H712" t="str">
        <f t="shared" si="11"/>
        <v/>
      </c>
    </row>
    <row r="713" spans="8:8" x14ac:dyDescent="0.25">
      <c r="H713" t="str">
        <f t="shared" si="11"/>
        <v/>
      </c>
    </row>
    <row r="714" spans="8:8" x14ac:dyDescent="0.25">
      <c r="H714" t="str">
        <f t="shared" si="11"/>
        <v/>
      </c>
    </row>
    <row r="715" spans="8:8" x14ac:dyDescent="0.25">
      <c r="H715" t="str">
        <f t="shared" si="11"/>
        <v/>
      </c>
    </row>
    <row r="716" spans="8:8" x14ac:dyDescent="0.25">
      <c r="H716" t="str">
        <f t="shared" si="11"/>
        <v/>
      </c>
    </row>
    <row r="717" spans="8:8" x14ac:dyDescent="0.25">
      <c r="H717" t="str">
        <f t="shared" si="11"/>
        <v/>
      </c>
    </row>
    <row r="718" spans="8:8" x14ac:dyDescent="0.25">
      <c r="H718" t="str">
        <f t="shared" si="11"/>
        <v/>
      </c>
    </row>
    <row r="719" spans="8:8" x14ac:dyDescent="0.25">
      <c r="H719" t="str">
        <f t="shared" si="11"/>
        <v/>
      </c>
    </row>
    <row r="720" spans="8:8" x14ac:dyDescent="0.25">
      <c r="H720" t="str">
        <f t="shared" si="11"/>
        <v/>
      </c>
    </row>
    <row r="721" spans="8:8" x14ac:dyDescent="0.25">
      <c r="H721" t="str">
        <f t="shared" si="11"/>
        <v/>
      </c>
    </row>
    <row r="722" spans="8:8" x14ac:dyDescent="0.25">
      <c r="H722" t="str">
        <f t="shared" si="11"/>
        <v/>
      </c>
    </row>
    <row r="723" spans="8:8" x14ac:dyDescent="0.25">
      <c r="H723" t="str">
        <f t="shared" si="11"/>
        <v/>
      </c>
    </row>
    <row r="724" spans="8:8" x14ac:dyDescent="0.25">
      <c r="H724" t="str">
        <f t="shared" si="11"/>
        <v/>
      </c>
    </row>
    <row r="725" spans="8:8" x14ac:dyDescent="0.25">
      <c r="H725" t="str">
        <f t="shared" si="11"/>
        <v/>
      </c>
    </row>
    <row r="726" spans="8:8" x14ac:dyDescent="0.25">
      <c r="H726" t="str">
        <f t="shared" si="11"/>
        <v/>
      </c>
    </row>
    <row r="727" spans="8:8" x14ac:dyDescent="0.25">
      <c r="H727" t="str">
        <f t="shared" si="11"/>
        <v/>
      </c>
    </row>
    <row r="728" spans="8:8" x14ac:dyDescent="0.25">
      <c r="H728" t="str">
        <f t="shared" si="11"/>
        <v/>
      </c>
    </row>
    <row r="729" spans="8:8" x14ac:dyDescent="0.25">
      <c r="H729" t="str">
        <f t="shared" si="11"/>
        <v/>
      </c>
    </row>
    <row r="730" spans="8:8" x14ac:dyDescent="0.25">
      <c r="H730" t="str">
        <f t="shared" si="11"/>
        <v/>
      </c>
    </row>
    <row r="731" spans="8:8" x14ac:dyDescent="0.25">
      <c r="H731" t="str">
        <f t="shared" si="11"/>
        <v/>
      </c>
    </row>
    <row r="732" spans="8:8" x14ac:dyDescent="0.25">
      <c r="H732" t="str">
        <f t="shared" si="11"/>
        <v/>
      </c>
    </row>
    <row r="733" spans="8:8" x14ac:dyDescent="0.25">
      <c r="H733" t="str">
        <f t="shared" si="11"/>
        <v/>
      </c>
    </row>
    <row r="734" spans="8:8" x14ac:dyDescent="0.25">
      <c r="H734" t="str">
        <f t="shared" si="11"/>
        <v/>
      </c>
    </row>
    <row r="735" spans="8:8" x14ac:dyDescent="0.25">
      <c r="H735" t="str">
        <f t="shared" si="11"/>
        <v/>
      </c>
    </row>
    <row r="736" spans="8:8" x14ac:dyDescent="0.25">
      <c r="H736" t="str">
        <f t="shared" si="11"/>
        <v/>
      </c>
    </row>
    <row r="737" spans="8:8" x14ac:dyDescent="0.25">
      <c r="H737" t="str">
        <f t="shared" si="11"/>
        <v/>
      </c>
    </row>
    <row r="738" spans="8:8" x14ac:dyDescent="0.25">
      <c r="H738" t="str">
        <f t="shared" si="11"/>
        <v/>
      </c>
    </row>
    <row r="739" spans="8:8" x14ac:dyDescent="0.25">
      <c r="H739" t="str">
        <f t="shared" si="11"/>
        <v/>
      </c>
    </row>
    <row r="740" spans="8:8" x14ac:dyDescent="0.25">
      <c r="H740" t="str">
        <f t="shared" si="11"/>
        <v/>
      </c>
    </row>
    <row r="741" spans="8:8" x14ac:dyDescent="0.25">
      <c r="H741" t="str">
        <f t="shared" si="11"/>
        <v/>
      </c>
    </row>
    <row r="742" spans="8:8" x14ac:dyDescent="0.25">
      <c r="H742" t="str">
        <f t="shared" si="11"/>
        <v/>
      </c>
    </row>
    <row r="743" spans="8:8" x14ac:dyDescent="0.25">
      <c r="H743" t="str">
        <f t="shared" si="11"/>
        <v/>
      </c>
    </row>
    <row r="744" spans="8:8" x14ac:dyDescent="0.25">
      <c r="H744" t="str">
        <f t="shared" si="11"/>
        <v/>
      </c>
    </row>
    <row r="745" spans="8:8" x14ac:dyDescent="0.25">
      <c r="H745" t="str">
        <f t="shared" si="11"/>
        <v/>
      </c>
    </row>
    <row r="746" spans="8:8" x14ac:dyDescent="0.25">
      <c r="H746" t="str">
        <f t="shared" si="11"/>
        <v/>
      </c>
    </row>
    <row r="747" spans="8:8" x14ac:dyDescent="0.25">
      <c r="H747" t="str">
        <f t="shared" si="11"/>
        <v/>
      </c>
    </row>
    <row r="748" spans="8:8" x14ac:dyDescent="0.25">
      <c r="H748" t="str">
        <f t="shared" si="11"/>
        <v/>
      </c>
    </row>
    <row r="749" spans="8:8" x14ac:dyDescent="0.25">
      <c r="H749" t="str">
        <f t="shared" si="11"/>
        <v/>
      </c>
    </row>
    <row r="750" spans="8:8" x14ac:dyDescent="0.25">
      <c r="H750" t="str">
        <f t="shared" si="11"/>
        <v/>
      </c>
    </row>
    <row r="751" spans="8:8" x14ac:dyDescent="0.25">
      <c r="H751" t="str">
        <f t="shared" si="11"/>
        <v/>
      </c>
    </row>
    <row r="752" spans="8:8" x14ac:dyDescent="0.25">
      <c r="H752" t="str">
        <f t="shared" si="11"/>
        <v/>
      </c>
    </row>
    <row r="753" spans="8:8" x14ac:dyDescent="0.25">
      <c r="H753" t="str">
        <f t="shared" si="11"/>
        <v/>
      </c>
    </row>
    <row r="754" spans="8:8" x14ac:dyDescent="0.25">
      <c r="H754" t="str">
        <f t="shared" si="11"/>
        <v/>
      </c>
    </row>
    <row r="755" spans="8:8" x14ac:dyDescent="0.25">
      <c r="H755" t="str">
        <f t="shared" si="11"/>
        <v/>
      </c>
    </row>
    <row r="756" spans="8:8" x14ac:dyDescent="0.25">
      <c r="H756" t="str">
        <f t="shared" si="11"/>
        <v/>
      </c>
    </row>
    <row r="757" spans="8:8" x14ac:dyDescent="0.25">
      <c r="H757" t="str">
        <f t="shared" si="11"/>
        <v/>
      </c>
    </row>
    <row r="758" spans="8:8" x14ac:dyDescent="0.25">
      <c r="H758" t="str">
        <f t="shared" si="11"/>
        <v/>
      </c>
    </row>
    <row r="759" spans="8:8" x14ac:dyDescent="0.25">
      <c r="H759" t="str">
        <f t="shared" si="11"/>
        <v/>
      </c>
    </row>
    <row r="760" spans="8:8" x14ac:dyDescent="0.25">
      <c r="H760" t="str">
        <f t="shared" si="11"/>
        <v/>
      </c>
    </row>
    <row r="761" spans="8:8" x14ac:dyDescent="0.25">
      <c r="H761" t="str">
        <f t="shared" si="11"/>
        <v/>
      </c>
    </row>
    <row r="762" spans="8:8" x14ac:dyDescent="0.25">
      <c r="H762" t="str">
        <f t="shared" si="11"/>
        <v/>
      </c>
    </row>
    <row r="763" spans="8:8" x14ac:dyDescent="0.25">
      <c r="H763" t="str">
        <f t="shared" si="11"/>
        <v/>
      </c>
    </row>
    <row r="764" spans="8:8" x14ac:dyDescent="0.25">
      <c r="H764" t="str">
        <f t="shared" si="11"/>
        <v/>
      </c>
    </row>
    <row r="765" spans="8:8" x14ac:dyDescent="0.25">
      <c r="H765" t="str">
        <f t="shared" si="11"/>
        <v/>
      </c>
    </row>
    <row r="766" spans="8:8" x14ac:dyDescent="0.25">
      <c r="H766" t="str">
        <f t="shared" si="11"/>
        <v/>
      </c>
    </row>
    <row r="767" spans="8:8" x14ac:dyDescent="0.25">
      <c r="H767" t="str">
        <f t="shared" si="11"/>
        <v/>
      </c>
    </row>
    <row r="768" spans="8:8" x14ac:dyDescent="0.25">
      <c r="H768" t="str">
        <f t="shared" si="11"/>
        <v/>
      </c>
    </row>
    <row r="769" spans="8:8" x14ac:dyDescent="0.25">
      <c r="H769" t="str">
        <f t="shared" si="11"/>
        <v/>
      </c>
    </row>
    <row r="770" spans="8:8" x14ac:dyDescent="0.25">
      <c r="H770" t="str">
        <f t="shared" ref="H770:H833" si="12">A770&amp;B770&amp;C770&amp;D770&amp;E770&amp;F770&amp;G770</f>
        <v/>
      </c>
    </row>
    <row r="771" spans="8:8" x14ac:dyDescent="0.25">
      <c r="H771" t="str">
        <f t="shared" si="12"/>
        <v/>
      </c>
    </row>
    <row r="772" spans="8:8" x14ac:dyDescent="0.25">
      <c r="H772" t="str">
        <f t="shared" si="12"/>
        <v/>
      </c>
    </row>
    <row r="773" spans="8:8" x14ac:dyDescent="0.25">
      <c r="H773" t="str">
        <f t="shared" si="12"/>
        <v/>
      </c>
    </row>
    <row r="774" spans="8:8" x14ac:dyDescent="0.25">
      <c r="H774" t="str">
        <f t="shared" si="12"/>
        <v/>
      </c>
    </row>
    <row r="775" spans="8:8" x14ac:dyDescent="0.25">
      <c r="H775" t="str">
        <f t="shared" si="12"/>
        <v/>
      </c>
    </row>
    <row r="776" spans="8:8" x14ac:dyDescent="0.25">
      <c r="H776" t="str">
        <f t="shared" si="12"/>
        <v/>
      </c>
    </row>
    <row r="777" spans="8:8" x14ac:dyDescent="0.25">
      <c r="H777" t="str">
        <f t="shared" si="12"/>
        <v/>
      </c>
    </row>
    <row r="778" spans="8:8" x14ac:dyDescent="0.25">
      <c r="H778" t="str">
        <f t="shared" si="12"/>
        <v/>
      </c>
    </row>
    <row r="779" spans="8:8" x14ac:dyDescent="0.25">
      <c r="H779" t="str">
        <f t="shared" si="12"/>
        <v/>
      </c>
    </row>
    <row r="780" spans="8:8" x14ac:dyDescent="0.25">
      <c r="H780" t="str">
        <f t="shared" si="12"/>
        <v/>
      </c>
    </row>
    <row r="781" spans="8:8" x14ac:dyDescent="0.25">
      <c r="H781" t="str">
        <f t="shared" si="12"/>
        <v/>
      </c>
    </row>
    <row r="782" spans="8:8" x14ac:dyDescent="0.25">
      <c r="H782" t="str">
        <f t="shared" si="12"/>
        <v/>
      </c>
    </row>
    <row r="783" spans="8:8" x14ac:dyDescent="0.25">
      <c r="H783" t="str">
        <f t="shared" si="12"/>
        <v/>
      </c>
    </row>
    <row r="784" spans="8:8" x14ac:dyDescent="0.25">
      <c r="H784" t="str">
        <f t="shared" si="12"/>
        <v/>
      </c>
    </row>
    <row r="785" spans="8:8" x14ac:dyDescent="0.25">
      <c r="H785" t="str">
        <f t="shared" si="12"/>
        <v/>
      </c>
    </row>
    <row r="786" spans="8:8" x14ac:dyDescent="0.25">
      <c r="H786" t="str">
        <f t="shared" si="12"/>
        <v/>
      </c>
    </row>
    <row r="787" spans="8:8" x14ac:dyDescent="0.25">
      <c r="H787" t="str">
        <f t="shared" si="12"/>
        <v/>
      </c>
    </row>
    <row r="788" spans="8:8" x14ac:dyDescent="0.25">
      <c r="H788" t="str">
        <f t="shared" si="12"/>
        <v/>
      </c>
    </row>
    <row r="789" spans="8:8" x14ac:dyDescent="0.25">
      <c r="H789" t="str">
        <f t="shared" si="12"/>
        <v/>
      </c>
    </row>
    <row r="790" spans="8:8" x14ac:dyDescent="0.25">
      <c r="H790" t="str">
        <f t="shared" si="12"/>
        <v/>
      </c>
    </row>
    <row r="791" spans="8:8" x14ac:dyDescent="0.25">
      <c r="H791" t="str">
        <f t="shared" si="12"/>
        <v/>
      </c>
    </row>
    <row r="792" spans="8:8" x14ac:dyDescent="0.25">
      <c r="H792" t="str">
        <f t="shared" si="12"/>
        <v/>
      </c>
    </row>
    <row r="793" spans="8:8" x14ac:dyDescent="0.25">
      <c r="H793" t="str">
        <f t="shared" si="12"/>
        <v/>
      </c>
    </row>
    <row r="794" spans="8:8" x14ac:dyDescent="0.25">
      <c r="H794" t="str">
        <f t="shared" si="12"/>
        <v/>
      </c>
    </row>
    <row r="795" spans="8:8" x14ac:dyDescent="0.25">
      <c r="H795" t="str">
        <f t="shared" si="12"/>
        <v/>
      </c>
    </row>
    <row r="796" spans="8:8" x14ac:dyDescent="0.25">
      <c r="H796" t="str">
        <f t="shared" si="12"/>
        <v/>
      </c>
    </row>
    <row r="797" spans="8:8" x14ac:dyDescent="0.25">
      <c r="H797" t="str">
        <f t="shared" si="12"/>
        <v/>
      </c>
    </row>
    <row r="798" spans="8:8" x14ac:dyDescent="0.25">
      <c r="H798" t="str">
        <f t="shared" si="12"/>
        <v/>
      </c>
    </row>
    <row r="799" spans="8:8" x14ac:dyDescent="0.25">
      <c r="H799" t="str">
        <f t="shared" si="12"/>
        <v/>
      </c>
    </row>
    <row r="800" spans="8:8" x14ac:dyDescent="0.25">
      <c r="H800" t="str">
        <f t="shared" si="12"/>
        <v/>
      </c>
    </row>
    <row r="801" spans="8:8" x14ac:dyDescent="0.25">
      <c r="H801" t="str">
        <f t="shared" si="12"/>
        <v/>
      </c>
    </row>
    <row r="802" spans="8:8" x14ac:dyDescent="0.25">
      <c r="H802" t="str">
        <f t="shared" si="12"/>
        <v/>
      </c>
    </row>
    <row r="803" spans="8:8" x14ac:dyDescent="0.25">
      <c r="H803" t="str">
        <f t="shared" si="12"/>
        <v/>
      </c>
    </row>
    <row r="804" spans="8:8" x14ac:dyDescent="0.25">
      <c r="H804" t="str">
        <f t="shared" si="12"/>
        <v/>
      </c>
    </row>
    <row r="805" spans="8:8" x14ac:dyDescent="0.25">
      <c r="H805" t="str">
        <f t="shared" si="12"/>
        <v/>
      </c>
    </row>
    <row r="806" spans="8:8" x14ac:dyDescent="0.25">
      <c r="H806" t="str">
        <f t="shared" si="12"/>
        <v/>
      </c>
    </row>
    <row r="807" spans="8:8" x14ac:dyDescent="0.25">
      <c r="H807" t="str">
        <f t="shared" si="12"/>
        <v/>
      </c>
    </row>
    <row r="808" spans="8:8" x14ac:dyDescent="0.25">
      <c r="H808" t="str">
        <f t="shared" si="12"/>
        <v/>
      </c>
    </row>
    <row r="809" spans="8:8" x14ac:dyDescent="0.25">
      <c r="H809" t="str">
        <f t="shared" si="12"/>
        <v/>
      </c>
    </row>
    <row r="810" spans="8:8" x14ac:dyDescent="0.25">
      <c r="H810" t="str">
        <f t="shared" si="12"/>
        <v/>
      </c>
    </row>
    <row r="811" spans="8:8" x14ac:dyDescent="0.25">
      <c r="H811" t="str">
        <f t="shared" si="12"/>
        <v/>
      </c>
    </row>
    <row r="812" spans="8:8" x14ac:dyDescent="0.25">
      <c r="H812" t="str">
        <f t="shared" si="12"/>
        <v/>
      </c>
    </row>
    <row r="813" spans="8:8" x14ac:dyDescent="0.25">
      <c r="H813" t="str">
        <f t="shared" si="12"/>
        <v/>
      </c>
    </row>
    <row r="814" spans="8:8" x14ac:dyDescent="0.25">
      <c r="H814" t="str">
        <f t="shared" si="12"/>
        <v/>
      </c>
    </row>
    <row r="815" spans="8:8" x14ac:dyDescent="0.25">
      <c r="H815" t="str">
        <f t="shared" si="12"/>
        <v/>
      </c>
    </row>
    <row r="816" spans="8:8" x14ac:dyDescent="0.25">
      <c r="H816" t="str">
        <f t="shared" si="12"/>
        <v/>
      </c>
    </row>
    <row r="817" spans="8:8" x14ac:dyDescent="0.25">
      <c r="H817" t="str">
        <f t="shared" si="12"/>
        <v/>
      </c>
    </row>
    <row r="818" spans="8:8" x14ac:dyDescent="0.25">
      <c r="H818" t="str">
        <f t="shared" si="12"/>
        <v/>
      </c>
    </row>
    <row r="819" spans="8:8" x14ac:dyDescent="0.25">
      <c r="H819" t="str">
        <f t="shared" si="12"/>
        <v/>
      </c>
    </row>
    <row r="820" spans="8:8" x14ac:dyDescent="0.25">
      <c r="H820" t="str">
        <f t="shared" si="12"/>
        <v/>
      </c>
    </row>
    <row r="821" spans="8:8" x14ac:dyDescent="0.25">
      <c r="H821" t="str">
        <f t="shared" si="12"/>
        <v/>
      </c>
    </row>
    <row r="822" spans="8:8" x14ac:dyDescent="0.25">
      <c r="H822" t="str">
        <f t="shared" si="12"/>
        <v/>
      </c>
    </row>
    <row r="823" spans="8:8" x14ac:dyDescent="0.25">
      <c r="H823" t="str">
        <f t="shared" si="12"/>
        <v/>
      </c>
    </row>
    <row r="824" spans="8:8" x14ac:dyDescent="0.25">
      <c r="H824" t="str">
        <f t="shared" si="12"/>
        <v/>
      </c>
    </row>
    <row r="825" spans="8:8" x14ac:dyDescent="0.25">
      <c r="H825" t="str">
        <f t="shared" si="12"/>
        <v/>
      </c>
    </row>
    <row r="826" spans="8:8" x14ac:dyDescent="0.25">
      <c r="H826" t="str">
        <f t="shared" si="12"/>
        <v/>
      </c>
    </row>
    <row r="827" spans="8:8" x14ac:dyDescent="0.25">
      <c r="H827" t="str">
        <f t="shared" si="12"/>
        <v/>
      </c>
    </row>
    <row r="828" spans="8:8" x14ac:dyDescent="0.25">
      <c r="H828" t="str">
        <f t="shared" si="12"/>
        <v/>
      </c>
    </row>
    <row r="829" spans="8:8" x14ac:dyDescent="0.25">
      <c r="H829" t="str">
        <f t="shared" si="12"/>
        <v/>
      </c>
    </row>
    <row r="830" spans="8:8" x14ac:dyDescent="0.25">
      <c r="H830" t="str">
        <f t="shared" si="12"/>
        <v/>
      </c>
    </row>
    <row r="831" spans="8:8" x14ac:dyDescent="0.25">
      <c r="H831" t="str">
        <f t="shared" si="12"/>
        <v/>
      </c>
    </row>
    <row r="832" spans="8:8" x14ac:dyDescent="0.25">
      <c r="H832" t="str">
        <f t="shared" si="12"/>
        <v/>
      </c>
    </row>
    <row r="833" spans="8:8" x14ac:dyDescent="0.25">
      <c r="H833" t="str">
        <f t="shared" si="12"/>
        <v/>
      </c>
    </row>
    <row r="834" spans="8:8" x14ac:dyDescent="0.25">
      <c r="H834" t="str">
        <f t="shared" ref="H834:H897" si="13">A834&amp;B834&amp;C834&amp;D834&amp;E834&amp;F834&amp;G834</f>
        <v/>
      </c>
    </row>
    <row r="835" spans="8:8" x14ac:dyDescent="0.25">
      <c r="H835" t="str">
        <f t="shared" si="13"/>
        <v/>
      </c>
    </row>
    <row r="836" spans="8:8" x14ac:dyDescent="0.25">
      <c r="H836" t="str">
        <f t="shared" si="13"/>
        <v/>
      </c>
    </row>
    <row r="837" spans="8:8" x14ac:dyDescent="0.25">
      <c r="H837" t="str">
        <f t="shared" si="13"/>
        <v/>
      </c>
    </row>
    <row r="838" spans="8:8" x14ac:dyDescent="0.25">
      <c r="H838" t="str">
        <f t="shared" si="13"/>
        <v/>
      </c>
    </row>
    <row r="839" spans="8:8" x14ac:dyDescent="0.25">
      <c r="H839" t="str">
        <f t="shared" si="13"/>
        <v/>
      </c>
    </row>
    <row r="840" spans="8:8" x14ac:dyDescent="0.25">
      <c r="H840" t="str">
        <f t="shared" si="13"/>
        <v/>
      </c>
    </row>
    <row r="841" spans="8:8" x14ac:dyDescent="0.25">
      <c r="H841" t="str">
        <f t="shared" si="13"/>
        <v/>
      </c>
    </row>
    <row r="842" spans="8:8" x14ac:dyDescent="0.25">
      <c r="H842" t="str">
        <f t="shared" si="13"/>
        <v/>
      </c>
    </row>
    <row r="843" spans="8:8" x14ac:dyDescent="0.25">
      <c r="H843" t="str">
        <f t="shared" si="13"/>
        <v/>
      </c>
    </row>
    <row r="844" spans="8:8" x14ac:dyDescent="0.25">
      <c r="H844" t="str">
        <f t="shared" si="13"/>
        <v/>
      </c>
    </row>
    <row r="845" spans="8:8" x14ac:dyDescent="0.25">
      <c r="H845" t="str">
        <f t="shared" si="13"/>
        <v/>
      </c>
    </row>
    <row r="846" spans="8:8" x14ac:dyDescent="0.25">
      <c r="H846" t="str">
        <f t="shared" si="13"/>
        <v/>
      </c>
    </row>
    <row r="847" spans="8:8" x14ac:dyDescent="0.25">
      <c r="H847" t="str">
        <f t="shared" si="13"/>
        <v/>
      </c>
    </row>
    <row r="848" spans="8:8" x14ac:dyDescent="0.25">
      <c r="H848" t="str">
        <f t="shared" si="13"/>
        <v/>
      </c>
    </row>
    <row r="849" spans="8:8" x14ac:dyDescent="0.25">
      <c r="H849" t="str">
        <f t="shared" si="13"/>
        <v/>
      </c>
    </row>
    <row r="850" spans="8:8" x14ac:dyDescent="0.25">
      <c r="H850" t="str">
        <f t="shared" si="13"/>
        <v/>
      </c>
    </row>
    <row r="851" spans="8:8" x14ac:dyDescent="0.25">
      <c r="H851" t="str">
        <f t="shared" si="13"/>
        <v/>
      </c>
    </row>
    <row r="852" spans="8:8" x14ac:dyDescent="0.25">
      <c r="H852" t="str">
        <f t="shared" si="13"/>
        <v/>
      </c>
    </row>
    <row r="853" spans="8:8" x14ac:dyDescent="0.25">
      <c r="H853" t="str">
        <f t="shared" si="13"/>
        <v/>
      </c>
    </row>
    <row r="854" spans="8:8" x14ac:dyDescent="0.25">
      <c r="H854" t="str">
        <f t="shared" si="13"/>
        <v/>
      </c>
    </row>
    <row r="855" spans="8:8" x14ac:dyDescent="0.25">
      <c r="H855" t="str">
        <f t="shared" si="13"/>
        <v/>
      </c>
    </row>
    <row r="856" spans="8:8" x14ac:dyDescent="0.25">
      <c r="H856" t="str">
        <f t="shared" si="13"/>
        <v/>
      </c>
    </row>
    <row r="857" spans="8:8" x14ac:dyDescent="0.25">
      <c r="H857" t="str">
        <f t="shared" si="13"/>
        <v/>
      </c>
    </row>
    <row r="858" spans="8:8" x14ac:dyDescent="0.25">
      <c r="H858" t="str">
        <f t="shared" si="13"/>
        <v/>
      </c>
    </row>
    <row r="859" spans="8:8" x14ac:dyDescent="0.25">
      <c r="H859" t="str">
        <f t="shared" si="13"/>
        <v/>
      </c>
    </row>
    <row r="860" spans="8:8" x14ac:dyDescent="0.25">
      <c r="H860" t="str">
        <f t="shared" si="13"/>
        <v/>
      </c>
    </row>
    <row r="861" spans="8:8" x14ac:dyDescent="0.25">
      <c r="H861" t="str">
        <f t="shared" si="13"/>
        <v/>
      </c>
    </row>
    <row r="862" spans="8:8" x14ac:dyDescent="0.25">
      <c r="H862" t="str">
        <f t="shared" si="13"/>
        <v/>
      </c>
    </row>
    <row r="863" spans="8:8" x14ac:dyDescent="0.25">
      <c r="H863" t="str">
        <f t="shared" si="13"/>
        <v/>
      </c>
    </row>
    <row r="864" spans="8:8" x14ac:dyDescent="0.25">
      <c r="H864" t="str">
        <f t="shared" si="13"/>
        <v/>
      </c>
    </row>
    <row r="865" spans="8:8" x14ac:dyDescent="0.25">
      <c r="H865" t="str">
        <f t="shared" si="13"/>
        <v/>
      </c>
    </row>
    <row r="866" spans="8:8" x14ac:dyDescent="0.25">
      <c r="H866" t="str">
        <f t="shared" si="13"/>
        <v/>
      </c>
    </row>
    <row r="867" spans="8:8" x14ac:dyDescent="0.25">
      <c r="H867" t="str">
        <f t="shared" si="13"/>
        <v/>
      </c>
    </row>
    <row r="868" spans="8:8" x14ac:dyDescent="0.25">
      <c r="H868" t="str">
        <f t="shared" si="13"/>
        <v/>
      </c>
    </row>
    <row r="869" spans="8:8" x14ac:dyDescent="0.25">
      <c r="H869" t="str">
        <f t="shared" si="13"/>
        <v/>
      </c>
    </row>
    <row r="870" spans="8:8" x14ac:dyDescent="0.25">
      <c r="H870" t="str">
        <f t="shared" si="13"/>
        <v/>
      </c>
    </row>
    <row r="871" spans="8:8" x14ac:dyDescent="0.25">
      <c r="H871" t="str">
        <f t="shared" si="13"/>
        <v/>
      </c>
    </row>
    <row r="872" spans="8:8" x14ac:dyDescent="0.25">
      <c r="H872" t="str">
        <f t="shared" si="13"/>
        <v/>
      </c>
    </row>
    <row r="873" spans="8:8" x14ac:dyDescent="0.25">
      <c r="H873" t="str">
        <f t="shared" si="13"/>
        <v/>
      </c>
    </row>
    <row r="874" spans="8:8" x14ac:dyDescent="0.25">
      <c r="H874" t="str">
        <f t="shared" si="13"/>
        <v/>
      </c>
    </row>
    <row r="875" spans="8:8" x14ac:dyDescent="0.25">
      <c r="H875" t="str">
        <f t="shared" si="13"/>
        <v/>
      </c>
    </row>
    <row r="876" spans="8:8" x14ac:dyDescent="0.25">
      <c r="H876" t="str">
        <f t="shared" si="13"/>
        <v/>
      </c>
    </row>
    <row r="877" spans="8:8" x14ac:dyDescent="0.25">
      <c r="H877" t="str">
        <f t="shared" si="13"/>
        <v/>
      </c>
    </row>
    <row r="878" spans="8:8" x14ac:dyDescent="0.25">
      <c r="H878" t="str">
        <f t="shared" si="13"/>
        <v/>
      </c>
    </row>
    <row r="879" spans="8:8" x14ac:dyDescent="0.25">
      <c r="H879" t="str">
        <f t="shared" si="13"/>
        <v/>
      </c>
    </row>
    <row r="880" spans="8:8" x14ac:dyDescent="0.25">
      <c r="H880" t="str">
        <f t="shared" si="13"/>
        <v/>
      </c>
    </row>
    <row r="881" spans="8:8" x14ac:dyDescent="0.25">
      <c r="H881" t="str">
        <f t="shared" si="13"/>
        <v/>
      </c>
    </row>
    <row r="882" spans="8:8" x14ac:dyDescent="0.25">
      <c r="H882" t="str">
        <f t="shared" si="13"/>
        <v/>
      </c>
    </row>
    <row r="883" spans="8:8" x14ac:dyDescent="0.25">
      <c r="H883" t="str">
        <f t="shared" si="13"/>
        <v/>
      </c>
    </row>
    <row r="884" spans="8:8" x14ac:dyDescent="0.25">
      <c r="H884" t="str">
        <f t="shared" si="13"/>
        <v/>
      </c>
    </row>
    <row r="885" spans="8:8" x14ac:dyDescent="0.25">
      <c r="H885" t="str">
        <f t="shared" si="13"/>
        <v/>
      </c>
    </row>
    <row r="886" spans="8:8" x14ac:dyDescent="0.25">
      <c r="H886" t="str">
        <f t="shared" si="13"/>
        <v/>
      </c>
    </row>
    <row r="887" spans="8:8" x14ac:dyDescent="0.25">
      <c r="H887" t="str">
        <f t="shared" si="13"/>
        <v/>
      </c>
    </row>
    <row r="888" spans="8:8" x14ac:dyDescent="0.25">
      <c r="H888" t="str">
        <f t="shared" si="13"/>
        <v/>
      </c>
    </row>
    <row r="889" spans="8:8" x14ac:dyDescent="0.25">
      <c r="H889" t="str">
        <f t="shared" si="13"/>
        <v/>
      </c>
    </row>
    <row r="890" spans="8:8" x14ac:dyDescent="0.25">
      <c r="H890" t="str">
        <f t="shared" si="13"/>
        <v/>
      </c>
    </row>
    <row r="891" spans="8:8" x14ac:dyDescent="0.25">
      <c r="H891" t="str">
        <f t="shared" si="13"/>
        <v/>
      </c>
    </row>
    <row r="892" spans="8:8" x14ac:dyDescent="0.25">
      <c r="H892" t="str">
        <f t="shared" si="13"/>
        <v/>
      </c>
    </row>
    <row r="893" spans="8:8" x14ac:dyDescent="0.25">
      <c r="H893" t="str">
        <f t="shared" si="13"/>
        <v/>
      </c>
    </row>
    <row r="894" spans="8:8" x14ac:dyDescent="0.25">
      <c r="H894" t="str">
        <f t="shared" si="13"/>
        <v/>
      </c>
    </row>
    <row r="895" spans="8:8" x14ac:dyDescent="0.25">
      <c r="H895" t="str">
        <f t="shared" si="13"/>
        <v/>
      </c>
    </row>
    <row r="896" spans="8:8" x14ac:dyDescent="0.25">
      <c r="H896" t="str">
        <f t="shared" si="13"/>
        <v/>
      </c>
    </row>
    <row r="897" spans="8:8" x14ac:dyDescent="0.25">
      <c r="H897" t="str">
        <f t="shared" si="13"/>
        <v/>
      </c>
    </row>
    <row r="898" spans="8:8" x14ac:dyDescent="0.25">
      <c r="H898" t="str">
        <f t="shared" ref="H898:H961" si="14">A898&amp;B898&amp;C898&amp;D898&amp;E898&amp;F898&amp;G898</f>
        <v/>
      </c>
    </row>
    <row r="899" spans="8:8" x14ac:dyDescent="0.25">
      <c r="H899" t="str">
        <f t="shared" si="14"/>
        <v/>
      </c>
    </row>
    <row r="900" spans="8:8" x14ac:dyDescent="0.25">
      <c r="H900" t="str">
        <f t="shared" si="14"/>
        <v/>
      </c>
    </row>
    <row r="901" spans="8:8" x14ac:dyDescent="0.25">
      <c r="H901" t="str">
        <f t="shared" si="14"/>
        <v/>
      </c>
    </row>
    <row r="902" spans="8:8" x14ac:dyDescent="0.25">
      <c r="H902" t="str">
        <f t="shared" si="14"/>
        <v/>
      </c>
    </row>
    <row r="903" spans="8:8" x14ac:dyDescent="0.25">
      <c r="H903" t="str">
        <f t="shared" si="14"/>
        <v/>
      </c>
    </row>
    <row r="904" spans="8:8" x14ac:dyDescent="0.25">
      <c r="H904" t="str">
        <f t="shared" si="14"/>
        <v/>
      </c>
    </row>
    <row r="905" spans="8:8" x14ac:dyDescent="0.25">
      <c r="H905" t="str">
        <f t="shared" si="14"/>
        <v/>
      </c>
    </row>
    <row r="906" spans="8:8" x14ac:dyDescent="0.25">
      <c r="H906" t="str">
        <f t="shared" si="14"/>
        <v/>
      </c>
    </row>
    <row r="907" spans="8:8" x14ac:dyDescent="0.25">
      <c r="H907" t="str">
        <f t="shared" si="14"/>
        <v/>
      </c>
    </row>
    <row r="908" spans="8:8" x14ac:dyDescent="0.25">
      <c r="H908" t="str">
        <f t="shared" si="14"/>
        <v/>
      </c>
    </row>
    <row r="909" spans="8:8" x14ac:dyDescent="0.25">
      <c r="H909" t="str">
        <f t="shared" si="14"/>
        <v/>
      </c>
    </row>
    <row r="910" spans="8:8" x14ac:dyDescent="0.25">
      <c r="H910" t="str">
        <f t="shared" si="14"/>
        <v/>
      </c>
    </row>
    <row r="911" spans="8:8" x14ac:dyDescent="0.25">
      <c r="H911" t="str">
        <f t="shared" si="14"/>
        <v/>
      </c>
    </row>
    <row r="912" spans="8:8" x14ac:dyDescent="0.25">
      <c r="H912" t="str">
        <f t="shared" si="14"/>
        <v/>
      </c>
    </row>
    <row r="913" spans="8:8" x14ac:dyDescent="0.25">
      <c r="H913" t="str">
        <f t="shared" si="14"/>
        <v/>
      </c>
    </row>
    <row r="914" spans="8:8" x14ac:dyDescent="0.25">
      <c r="H914" t="str">
        <f t="shared" si="14"/>
        <v/>
      </c>
    </row>
    <row r="915" spans="8:8" x14ac:dyDescent="0.25">
      <c r="H915" t="str">
        <f t="shared" si="14"/>
        <v/>
      </c>
    </row>
    <row r="916" spans="8:8" x14ac:dyDescent="0.25">
      <c r="H916" t="str">
        <f t="shared" si="14"/>
        <v/>
      </c>
    </row>
    <row r="917" spans="8:8" x14ac:dyDescent="0.25">
      <c r="H917" t="str">
        <f t="shared" si="14"/>
        <v/>
      </c>
    </row>
    <row r="918" spans="8:8" x14ac:dyDescent="0.25">
      <c r="H918" t="str">
        <f t="shared" si="14"/>
        <v/>
      </c>
    </row>
    <row r="919" spans="8:8" x14ac:dyDescent="0.25">
      <c r="H919" t="str">
        <f t="shared" si="14"/>
        <v/>
      </c>
    </row>
    <row r="920" spans="8:8" x14ac:dyDescent="0.25">
      <c r="H920" t="str">
        <f t="shared" si="14"/>
        <v/>
      </c>
    </row>
    <row r="921" spans="8:8" x14ac:dyDescent="0.25">
      <c r="H921" t="str">
        <f t="shared" si="14"/>
        <v/>
      </c>
    </row>
    <row r="922" spans="8:8" x14ac:dyDescent="0.25">
      <c r="H922" t="str">
        <f t="shared" si="14"/>
        <v/>
      </c>
    </row>
    <row r="923" spans="8:8" x14ac:dyDescent="0.25">
      <c r="H923" t="str">
        <f t="shared" si="14"/>
        <v/>
      </c>
    </row>
    <row r="924" spans="8:8" x14ac:dyDescent="0.25">
      <c r="H924" t="str">
        <f t="shared" si="14"/>
        <v/>
      </c>
    </row>
    <row r="925" spans="8:8" x14ac:dyDescent="0.25">
      <c r="H925" t="str">
        <f t="shared" si="14"/>
        <v/>
      </c>
    </row>
    <row r="926" spans="8:8" x14ac:dyDescent="0.25">
      <c r="H926" t="str">
        <f t="shared" si="14"/>
        <v/>
      </c>
    </row>
    <row r="927" spans="8:8" x14ac:dyDescent="0.25">
      <c r="H927" t="str">
        <f t="shared" si="14"/>
        <v/>
      </c>
    </row>
    <row r="928" spans="8:8" x14ac:dyDescent="0.25">
      <c r="H928" t="str">
        <f t="shared" si="14"/>
        <v/>
      </c>
    </row>
    <row r="929" spans="8:8" x14ac:dyDescent="0.25">
      <c r="H929" t="str">
        <f t="shared" si="14"/>
        <v/>
      </c>
    </row>
    <row r="930" spans="8:8" x14ac:dyDescent="0.25">
      <c r="H930" t="str">
        <f t="shared" si="14"/>
        <v/>
      </c>
    </row>
    <row r="931" spans="8:8" x14ac:dyDescent="0.25">
      <c r="H931" t="str">
        <f t="shared" si="14"/>
        <v/>
      </c>
    </row>
    <row r="932" spans="8:8" x14ac:dyDescent="0.25">
      <c r="H932" t="str">
        <f t="shared" si="14"/>
        <v/>
      </c>
    </row>
    <row r="933" spans="8:8" x14ac:dyDescent="0.25">
      <c r="H933" t="str">
        <f t="shared" si="14"/>
        <v/>
      </c>
    </row>
    <row r="934" spans="8:8" x14ac:dyDescent="0.25">
      <c r="H934" t="str">
        <f t="shared" si="14"/>
        <v/>
      </c>
    </row>
    <row r="935" spans="8:8" x14ac:dyDescent="0.25">
      <c r="H935" t="str">
        <f t="shared" si="14"/>
        <v/>
      </c>
    </row>
    <row r="936" spans="8:8" x14ac:dyDescent="0.25">
      <c r="H936" t="str">
        <f t="shared" si="14"/>
        <v/>
      </c>
    </row>
    <row r="937" spans="8:8" x14ac:dyDescent="0.25">
      <c r="H937" t="str">
        <f t="shared" si="14"/>
        <v/>
      </c>
    </row>
    <row r="938" spans="8:8" x14ac:dyDescent="0.25">
      <c r="H938" t="str">
        <f t="shared" si="14"/>
        <v/>
      </c>
    </row>
    <row r="939" spans="8:8" x14ac:dyDescent="0.25">
      <c r="H939" t="str">
        <f t="shared" si="14"/>
        <v/>
      </c>
    </row>
    <row r="940" spans="8:8" x14ac:dyDescent="0.25">
      <c r="H940" t="str">
        <f t="shared" si="14"/>
        <v/>
      </c>
    </row>
    <row r="941" spans="8:8" x14ac:dyDescent="0.25">
      <c r="H941" t="str">
        <f t="shared" si="14"/>
        <v/>
      </c>
    </row>
    <row r="942" spans="8:8" x14ac:dyDescent="0.25">
      <c r="H942" t="str">
        <f t="shared" si="14"/>
        <v/>
      </c>
    </row>
    <row r="943" spans="8:8" x14ac:dyDescent="0.25">
      <c r="H943" t="str">
        <f t="shared" si="14"/>
        <v/>
      </c>
    </row>
    <row r="944" spans="8:8" x14ac:dyDescent="0.25">
      <c r="H944" t="str">
        <f t="shared" si="14"/>
        <v/>
      </c>
    </row>
    <row r="945" spans="8:8" x14ac:dyDescent="0.25">
      <c r="H945" t="str">
        <f t="shared" si="14"/>
        <v/>
      </c>
    </row>
    <row r="946" spans="8:8" x14ac:dyDescent="0.25">
      <c r="H946" t="str">
        <f t="shared" si="14"/>
        <v/>
      </c>
    </row>
    <row r="947" spans="8:8" x14ac:dyDescent="0.25">
      <c r="H947" t="str">
        <f t="shared" si="14"/>
        <v/>
      </c>
    </row>
    <row r="948" spans="8:8" x14ac:dyDescent="0.25">
      <c r="H948" t="str">
        <f t="shared" si="14"/>
        <v/>
      </c>
    </row>
    <row r="949" spans="8:8" x14ac:dyDescent="0.25">
      <c r="H949" t="str">
        <f t="shared" si="14"/>
        <v/>
      </c>
    </row>
    <row r="950" spans="8:8" x14ac:dyDescent="0.25">
      <c r="H950" t="str">
        <f t="shared" si="14"/>
        <v/>
      </c>
    </row>
    <row r="951" spans="8:8" x14ac:dyDescent="0.25">
      <c r="H951" t="str">
        <f t="shared" si="14"/>
        <v/>
      </c>
    </row>
    <row r="952" spans="8:8" x14ac:dyDescent="0.25">
      <c r="H952" t="str">
        <f t="shared" si="14"/>
        <v/>
      </c>
    </row>
    <row r="953" spans="8:8" x14ac:dyDescent="0.25">
      <c r="H953" t="str">
        <f t="shared" si="14"/>
        <v/>
      </c>
    </row>
    <row r="954" spans="8:8" x14ac:dyDescent="0.25">
      <c r="H954" t="str">
        <f t="shared" si="14"/>
        <v/>
      </c>
    </row>
    <row r="955" spans="8:8" x14ac:dyDescent="0.25">
      <c r="H955" t="str">
        <f t="shared" si="14"/>
        <v/>
      </c>
    </row>
    <row r="956" spans="8:8" x14ac:dyDescent="0.25">
      <c r="H956" t="str">
        <f t="shared" si="14"/>
        <v/>
      </c>
    </row>
    <row r="957" spans="8:8" x14ac:dyDescent="0.25">
      <c r="H957" t="str">
        <f t="shared" si="14"/>
        <v/>
      </c>
    </row>
    <row r="958" spans="8:8" x14ac:dyDescent="0.25">
      <c r="H958" t="str">
        <f t="shared" si="14"/>
        <v/>
      </c>
    </row>
    <row r="959" spans="8:8" x14ac:dyDescent="0.25">
      <c r="H959" t="str">
        <f t="shared" si="14"/>
        <v/>
      </c>
    </row>
    <row r="960" spans="8:8" x14ac:dyDescent="0.25">
      <c r="H960" t="str">
        <f t="shared" si="14"/>
        <v/>
      </c>
    </row>
    <row r="961" spans="8:8" x14ac:dyDescent="0.25">
      <c r="H961" t="str">
        <f t="shared" si="14"/>
        <v/>
      </c>
    </row>
    <row r="962" spans="8:8" x14ac:dyDescent="0.25">
      <c r="H962" t="str">
        <f t="shared" ref="H962:H1025" si="15">A962&amp;B962&amp;C962&amp;D962&amp;E962&amp;F962&amp;G962</f>
        <v/>
      </c>
    </row>
    <row r="963" spans="8:8" x14ac:dyDescent="0.25">
      <c r="H963" t="str">
        <f t="shared" si="15"/>
        <v/>
      </c>
    </row>
    <row r="964" spans="8:8" x14ac:dyDescent="0.25">
      <c r="H964" t="str">
        <f t="shared" si="15"/>
        <v/>
      </c>
    </row>
    <row r="965" spans="8:8" x14ac:dyDescent="0.25">
      <c r="H965" t="str">
        <f t="shared" si="15"/>
        <v/>
      </c>
    </row>
    <row r="966" spans="8:8" x14ac:dyDescent="0.25">
      <c r="H966" t="str">
        <f t="shared" si="15"/>
        <v/>
      </c>
    </row>
    <row r="967" spans="8:8" x14ac:dyDescent="0.25">
      <c r="H967" t="str">
        <f t="shared" si="15"/>
        <v/>
      </c>
    </row>
    <row r="968" spans="8:8" x14ac:dyDescent="0.25">
      <c r="H968" t="str">
        <f t="shared" si="15"/>
        <v/>
      </c>
    </row>
    <row r="969" spans="8:8" x14ac:dyDescent="0.25">
      <c r="H969" t="str">
        <f t="shared" si="15"/>
        <v/>
      </c>
    </row>
    <row r="970" spans="8:8" x14ac:dyDescent="0.25">
      <c r="H970" t="str">
        <f t="shared" si="15"/>
        <v/>
      </c>
    </row>
    <row r="971" spans="8:8" x14ac:dyDescent="0.25">
      <c r="H971" t="str">
        <f t="shared" si="15"/>
        <v/>
      </c>
    </row>
    <row r="972" spans="8:8" x14ac:dyDescent="0.25">
      <c r="H972" t="str">
        <f t="shared" si="15"/>
        <v/>
      </c>
    </row>
    <row r="973" spans="8:8" x14ac:dyDescent="0.25">
      <c r="H973" t="str">
        <f t="shared" si="15"/>
        <v/>
      </c>
    </row>
    <row r="974" spans="8:8" x14ac:dyDescent="0.25">
      <c r="H974" t="str">
        <f t="shared" si="15"/>
        <v/>
      </c>
    </row>
    <row r="975" spans="8:8" x14ac:dyDescent="0.25">
      <c r="H975" t="str">
        <f t="shared" si="15"/>
        <v/>
      </c>
    </row>
    <row r="976" spans="8:8" x14ac:dyDescent="0.25">
      <c r="H976" t="str">
        <f t="shared" si="15"/>
        <v/>
      </c>
    </row>
    <row r="977" spans="8:8" x14ac:dyDescent="0.25">
      <c r="H977" t="str">
        <f t="shared" si="15"/>
        <v/>
      </c>
    </row>
    <row r="978" spans="8:8" x14ac:dyDescent="0.25">
      <c r="H978" t="str">
        <f t="shared" si="15"/>
        <v/>
      </c>
    </row>
    <row r="979" spans="8:8" x14ac:dyDescent="0.25">
      <c r="H979" t="str">
        <f t="shared" si="15"/>
        <v/>
      </c>
    </row>
    <row r="980" spans="8:8" x14ac:dyDescent="0.25">
      <c r="H980" t="str">
        <f t="shared" si="15"/>
        <v/>
      </c>
    </row>
    <row r="981" spans="8:8" x14ac:dyDescent="0.25">
      <c r="H981" t="str">
        <f t="shared" si="15"/>
        <v/>
      </c>
    </row>
    <row r="982" spans="8:8" x14ac:dyDescent="0.25">
      <c r="H982" t="str">
        <f t="shared" si="15"/>
        <v/>
      </c>
    </row>
    <row r="983" spans="8:8" x14ac:dyDescent="0.25">
      <c r="H983" t="str">
        <f t="shared" si="15"/>
        <v/>
      </c>
    </row>
    <row r="984" spans="8:8" x14ac:dyDescent="0.25">
      <c r="H984" t="str">
        <f t="shared" si="15"/>
        <v/>
      </c>
    </row>
    <row r="985" spans="8:8" x14ac:dyDescent="0.25">
      <c r="H985" t="str">
        <f t="shared" si="15"/>
        <v/>
      </c>
    </row>
    <row r="986" spans="8:8" x14ac:dyDescent="0.25">
      <c r="H986" t="str">
        <f t="shared" si="15"/>
        <v/>
      </c>
    </row>
    <row r="987" spans="8:8" x14ac:dyDescent="0.25">
      <c r="H987" t="str">
        <f t="shared" si="15"/>
        <v/>
      </c>
    </row>
    <row r="988" spans="8:8" x14ac:dyDescent="0.25">
      <c r="H988" t="str">
        <f t="shared" si="15"/>
        <v/>
      </c>
    </row>
    <row r="989" spans="8:8" x14ac:dyDescent="0.25">
      <c r="H989" t="str">
        <f t="shared" si="15"/>
        <v/>
      </c>
    </row>
    <row r="990" spans="8:8" x14ac:dyDescent="0.25">
      <c r="H990" t="str">
        <f t="shared" si="15"/>
        <v/>
      </c>
    </row>
    <row r="991" spans="8:8" x14ac:dyDescent="0.25">
      <c r="H991" t="str">
        <f t="shared" si="15"/>
        <v/>
      </c>
    </row>
    <row r="992" spans="8:8" x14ac:dyDescent="0.25">
      <c r="H992" t="str">
        <f t="shared" si="15"/>
        <v/>
      </c>
    </row>
    <row r="993" spans="8:8" x14ac:dyDescent="0.25">
      <c r="H993" t="str">
        <f t="shared" si="15"/>
        <v/>
      </c>
    </row>
    <row r="994" spans="8:8" x14ac:dyDescent="0.25">
      <c r="H994" t="str">
        <f t="shared" si="15"/>
        <v/>
      </c>
    </row>
    <row r="995" spans="8:8" x14ac:dyDescent="0.25">
      <c r="H995" t="str">
        <f t="shared" si="15"/>
        <v/>
      </c>
    </row>
    <row r="996" spans="8:8" x14ac:dyDescent="0.25">
      <c r="H996" t="str">
        <f t="shared" si="15"/>
        <v/>
      </c>
    </row>
    <row r="997" spans="8:8" x14ac:dyDescent="0.25">
      <c r="H997" t="str">
        <f t="shared" si="15"/>
        <v/>
      </c>
    </row>
    <row r="998" spans="8:8" x14ac:dyDescent="0.25">
      <c r="H998" t="str">
        <f t="shared" si="15"/>
        <v/>
      </c>
    </row>
    <row r="999" spans="8:8" x14ac:dyDescent="0.25">
      <c r="H999" t="str">
        <f t="shared" si="15"/>
        <v/>
      </c>
    </row>
    <row r="1000" spans="8:8" x14ac:dyDescent="0.25">
      <c r="H1000" t="str">
        <f t="shared" si="15"/>
        <v/>
      </c>
    </row>
    <row r="1001" spans="8:8" x14ac:dyDescent="0.25">
      <c r="H1001" t="str">
        <f t="shared" si="15"/>
        <v/>
      </c>
    </row>
    <row r="1002" spans="8:8" x14ac:dyDescent="0.25">
      <c r="H1002" t="str">
        <f t="shared" si="15"/>
        <v/>
      </c>
    </row>
    <row r="1003" spans="8:8" x14ac:dyDescent="0.25">
      <c r="H1003" t="str">
        <f t="shared" si="15"/>
        <v/>
      </c>
    </row>
    <row r="1004" spans="8:8" x14ac:dyDescent="0.25">
      <c r="H1004" t="str">
        <f t="shared" si="15"/>
        <v/>
      </c>
    </row>
    <row r="1005" spans="8:8" x14ac:dyDescent="0.25">
      <c r="H1005" t="str">
        <f t="shared" si="15"/>
        <v/>
      </c>
    </row>
    <row r="1006" spans="8:8" x14ac:dyDescent="0.25">
      <c r="H1006" t="str">
        <f t="shared" si="15"/>
        <v/>
      </c>
    </row>
    <row r="1007" spans="8:8" x14ac:dyDescent="0.25">
      <c r="H1007" t="str">
        <f t="shared" si="15"/>
        <v/>
      </c>
    </row>
    <row r="1008" spans="8:8" x14ac:dyDescent="0.25">
      <c r="H1008" t="str">
        <f t="shared" si="15"/>
        <v/>
      </c>
    </row>
    <row r="1009" spans="8:8" x14ac:dyDescent="0.25">
      <c r="H1009" t="str">
        <f t="shared" si="15"/>
        <v/>
      </c>
    </row>
    <row r="1010" spans="8:8" x14ac:dyDescent="0.25">
      <c r="H1010" t="str">
        <f t="shared" si="15"/>
        <v/>
      </c>
    </row>
    <row r="1011" spans="8:8" x14ac:dyDescent="0.25">
      <c r="H1011" t="str">
        <f t="shared" si="15"/>
        <v/>
      </c>
    </row>
    <row r="1012" spans="8:8" x14ac:dyDescent="0.25">
      <c r="H1012" t="str">
        <f t="shared" si="15"/>
        <v/>
      </c>
    </row>
    <row r="1013" spans="8:8" x14ac:dyDescent="0.25">
      <c r="H1013" t="str">
        <f t="shared" si="15"/>
        <v/>
      </c>
    </row>
    <row r="1014" spans="8:8" x14ac:dyDescent="0.25">
      <c r="H1014" t="str">
        <f t="shared" si="15"/>
        <v/>
      </c>
    </row>
    <row r="1015" spans="8:8" x14ac:dyDescent="0.25">
      <c r="H1015" t="str">
        <f t="shared" si="15"/>
        <v/>
      </c>
    </row>
    <row r="1016" spans="8:8" x14ac:dyDescent="0.25">
      <c r="H1016" t="str">
        <f t="shared" si="15"/>
        <v/>
      </c>
    </row>
    <row r="1017" spans="8:8" x14ac:dyDescent="0.25">
      <c r="H1017" t="str">
        <f t="shared" si="15"/>
        <v/>
      </c>
    </row>
    <row r="1018" spans="8:8" x14ac:dyDescent="0.25">
      <c r="H1018" t="str">
        <f t="shared" si="15"/>
        <v/>
      </c>
    </row>
    <row r="1019" spans="8:8" x14ac:dyDescent="0.25">
      <c r="H1019" t="str">
        <f t="shared" si="15"/>
        <v/>
      </c>
    </row>
    <row r="1020" spans="8:8" x14ac:dyDescent="0.25">
      <c r="H1020" t="str">
        <f t="shared" si="15"/>
        <v/>
      </c>
    </row>
    <row r="1021" spans="8:8" x14ac:dyDescent="0.25">
      <c r="H1021" t="str">
        <f t="shared" si="15"/>
        <v/>
      </c>
    </row>
    <row r="1022" spans="8:8" x14ac:dyDescent="0.25">
      <c r="H1022" t="str">
        <f t="shared" si="15"/>
        <v/>
      </c>
    </row>
    <row r="1023" spans="8:8" x14ac:dyDescent="0.25">
      <c r="H1023" t="str">
        <f t="shared" si="15"/>
        <v/>
      </c>
    </row>
    <row r="1024" spans="8:8" x14ac:dyDescent="0.25">
      <c r="H1024" t="str">
        <f t="shared" si="15"/>
        <v/>
      </c>
    </row>
    <row r="1025" spans="8:8" x14ac:dyDescent="0.25">
      <c r="H1025" t="str">
        <f t="shared" si="15"/>
        <v/>
      </c>
    </row>
    <row r="1026" spans="8:8" x14ac:dyDescent="0.25">
      <c r="H1026" t="str">
        <f t="shared" ref="H1026:H1089" si="16">A1026&amp;B1026&amp;C1026&amp;D1026&amp;E1026&amp;F1026&amp;G1026</f>
        <v/>
      </c>
    </row>
    <row r="1027" spans="8:8" x14ac:dyDescent="0.25">
      <c r="H1027" t="str">
        <f t="shared" si="16"/>
        <v/>
      </c>
    </row>
    <row r="1028" spans="8:8" x14ac:dyDescent="0.25">
      <c r="H1028" t="str">
        <f t="shared" si="16"/>
        <v/>
      </c>
    </row>
    <row r="1029" spans="8:8" x14ac:dyDescent="0.25">
      <c r="H1029" t="str">
        <f t="shared" si="16"/>
        <v/>
      </c>
    </row>
    <row r="1030" spans="8:8" x14ac:dyDescent="0.25">
      <c r="H1030" t="str">
        <f t="shared" si="16"/>
        <v/>
      </c>
    </row>
    <row r="1031" spans="8:8" x14ac:dyDescent="0.25">
      <c r="H1031" t="str">
        <f t="shared" si="16"/>
        <v/>
      </c>
    </row>
    <row r="1032" spans="8:8" x14ac:dyDescent="0.25">
      <c r="H1032" t="str">
        <f t="shared" si="16"/>
        <v/>
      </c>
    </row>
    <row r="1033" spans="8:8" x14ac:dyDescent="0.25">
      <c r="H1033" t="str">
        <f t="shared" si="16"/>
        <v/>
      </c>
    </row>
    <row r="1034" spans="8:8" x14ac:dyDescent="0.25">
      <c r="H1034" t="str">
        <f t="shared" si="16"/>
        <v/>
      </c>
    </row>
    <row r="1035" spans="8:8" x14ac:dyDescent="0.25">
      <c r="H1035" t="str">
        <f t="shared" si="16"/>
        <v/>
      </c>
    </row>
    <row r="1036" spans="8:8" x14ac:dyDescent="0.25">
      <c r="H1036" t="str">
        <f t="shared" si="16"/>
        <v/>
      </c>
    </row>
    <row r="1037" spans="8:8" x14ac:dyDescent="0.25">
      <c r="H1037" t="str">
        <f t="shared" si="16"/>
        <v/>
      </c>
    </row>
    <row r="1038" spans="8:8" x14ac:dyDescent="0.25">
      <c r="H1038" t="str">
        <f t="shared" si="16"/>
        <v/>
      </c>
    </row>
    <row r="1039" spans="8:8" x14ac:dyDescent="0.25">
      <c r="H1039" t="str">
        <f t="shared" si="16"/>
        <v/>
      </c>
    </row>
    <row r="1040" spans="8:8" x14ac:dyDescent="0.25">
      <c r="H1040" t="str">
        <f t="shared" si="16"/>
        <v/>
      </c>
    </row>
    <row r="1041" spans="8:8" x14ac:dyDescent="0.25">
      <c r="H1041" t="str">
        <f t="shared" si="16"/>
        <v/>
      </c>
    </row>
    <row r="1042" spans="8:8" x14ac:dyDescent="0.25">
      <c r="H1042" t="str">
        <f t="shared" si="16"/>
        <v/>
      </c>
    </row>
    <row r="1043" spans="8:8" x14ac:dyDescent="0.25">
      <c r="H1043" t="str">
        <f t="shared" si="16"/>
        <v/>
      </c>
    </row>
    <row r="1044" spans="8:8" x14ac:dyDescent="0.25">
      <c r="H1044" t="str">
        <f t="shared" si="16"/>
        <v/>
      </c>
    </row>
    <row r="1045" spans="8:8" x14ac:dyDescent="0.25">
      <c r="H1045" t="str">
        <f t="shared" si="16"/>
        <v/>
      </c>
    </row>
    <row r="1046" spans="8:8" x14ac:dyDescent="0.25">
      <c r="H1046" t="str">
        <f t="shared" si="16"/>
        <v/>
      </c>
    </row>
    <row r="1047" spans="8:8" x14ac:dyDescent="0.25">
      <c r="H1047" t="str">
        <f t="shared" si="16"/>
        <v/>
      </c>
    </row>
    <row r="1048" spans="8:8" x14ac:dyDescent="0.25">
      <c r="H1048" t="str">
        <f t="shared" si="16"/>
        <v/>
      </c>
    </row>
    <row r="1049" spans="8:8" x14ac:dyDescent="0.25">
      <c r="H1049" t="str">
        <f t="shared" si="16"/>
        <v/>
      </c>
    </row>
    <row r="1050" spans="8:8" x14ac:dyDescent="0.25">
      <c r="H1050" t="str">
        <f t="shared" si="16"/>
        <v/>
      </c>
    </row>
    <row r="1051" spans="8:8" x14ac:dyDescent="0.25">
      <c r="H1051" t="str">
        <f t="shared" si="16"/>
        <v/>
      </c>
    </row>
    <row r="1052" spans="8:8" x14ac:dyDescent="0.25">
      <c r="H1052" t="str">
        <f t="shared" si="16"/>
        <v/>
      </c>
    </row>
    <row r="1053" spans="8:8" x14ac:dyDescent="0.25">
      <c r="H1053" t="str">
        <f t="shared" si="16"/>
        <v/>
      </c>
    </row>
    <row r="1054" spans="8:8" x14ac:dyDescent="0.25">
      <c r="H1054" t="str">
        <f t="shared" si="16"/>
        <v/>
      </c>
    </row>
    <row r="1055" spans="8:8" x14ac:dyDescent="0.25">
      <c r="H1055" t="str">
        <f t="shared" si="16"/>
        <v/>
      </c>
    </row>
    <row r="1056" spans="8:8" x14ac:dyDescent="0.25">
      <c r="H1056" t="str">
        <f t="shared" si="16"/>
        <v/>
      </c>
    </row>
    <row r="1057" spans="8:8" x14ac:dyDescent="0.25">
      <c r="H1057" t="str">
        <f t="shared" si="16"/>
        <v/>
      </c>
    </row>
    <row r="1058" spans="8:8" x14ac:dyDescent="0.25">
      <c r="H1058" t="str">
        <f t="shared" si="16"/>
        <v/>
      </c>
    </row>
    <row r="1059" spans="8:8" x14ac:dyDescent="0.25">
      <c r="H1059" t="str">
        <f t="shared" si="16"/>
        <v/>
      </c>
    </row>
    <row r="1060" spans="8:8" x14ac:dyDescent="0.25">
      <c r="H1060" t="str">
        <f t="shared" si="16"/>
        <v/>
      </c>
    </row>
    <row r="1061" spans="8:8" x14ac:dyDescent="0.25">
      <c r="H1061" t="str">
        <f t="shared" si="16"/>
        <v/>
      </c>
    </row>
    <row r="1062" spans="8:8" x14ac:dyDescent="0.25">
      <c r="H1062" t="str">
        <f t="shared" si="16"/>
        <v/>
      </c>
    </row>
    <row r="1063" spans="8:8" x14ac:dyDescent="0.25">
      <c r="H1063" t="str">
        <f t="shared" si="16"/>
        <v/>
      </c>
    </row>
    <row r="1064" spans="8:8" x14ac:dyDescent="0.25">
      <c r="H1064" t="str">
        <f t="shared" si="16"/>
        <v/>
      </c>
    </row>
    <row r="1065" spans="8:8" x14ac:dyDescent="0.25">
      <c r="H1065" t="str">
        <f t="shared" si="16"/>
        <v/>
      </c>
    </row>
    <row r="1066" spans="8:8" x14ac:dyDescent="0.25">
      <c r="H1066" t="str">
        <f t="shared" si="16"/>
        <v/>
      </c>
    </row>
    <row r="1067" spans="8:8" x14ac:dyDescent="0.25">
      <c r="H1067" t="str">
        <f t="shared" si="16"/>
        <v/>
      </c>
    </row>
    <row r="1068" spans="8:8" x14ac:dyDescent="0.25">
      <c r="H1068" t="str">
        <f t="shared" si="16"/>
        <v/>
      </c>
    </row>
    <row r="1069" spans="8:8" x14ac:dyDescent="0.25">
      <c r="H1069" t="str">
        <f t="shared" si="16"/>
        <v/>
      </c>
    </row>
    <row r="1070" spans="8:8" x14ac:dyDescent="0.25">
      <c r="H1070" t="str">
        <f t="shared" si="16"/>
        <v/>
      </c>
    </row>
    <row r="1071" spans="8:8" x14ac:dyDescent="0.25">
      <c r="H1071" t="str">
        <f t="shared" si="16"/>
        <v/>
      </c>
    </row>
    <row r="1072" spans="8:8" x14ac:dyDescent="0.25">
      <c r="H1072" t="str">
        <f t="shared" si="16"/>
        <v/>
      </c>
    </row>
    <row r="1073" spans="8:8" x14ac:dyDescent="0.25">
      <c r="H1073" t="str">
        <f t="shared" si="16"/>
        <v/>
      </c>
    </row>
    <row r="1074" spans="8:8" x14ac:dyDescent="0.25">
      <c r="H1074" t="str">
        <f t="shared" si="16"/>
        <v/>
      </c>
    </row>
    <row r="1075" spans="8:8" x14ac:dyDescent="0.25">
      <c r="H1075" t="str">
        <f t="shared" si="16"/>
        <v/>
      </c>
    </row>
    <row r="1076" spans="8:8" x14ac:dyDescent="0.25">
      <c r="H1076" t="str">
        <f t="shared" si="16"/>
        <v/>
      </c>
    </row>
    <row r="1077" spans="8:8" x14ac:dyDescent="0.25">
      <c r="H1077" t="str">
        <f t="shared" si="16"/>
        <v/>
      </c>
    </row>
    <row r="1078" spans="8:8" x14ac:dyDescent="0.25">
      <c r="H1078" t="str">
        <f t="shared" si="16"/>
        <v/>
      </c>
    </row>
    <row r="1079" spans="8:8" x14ac:dyDescent="0.25">
      <c r="H1079" t="str">
        <f t="shared" si="16"/>
        <v/>
      </c>
    </row>
    <row r="1080" spans="8:8" x14ac:dyDescent="0.25">
      <c r="H1080" t="str">
        <f t="shared" si="16"/>
        <v/>
      </c>
    </row>
    <row r="1081" spans="8:8" x14ac:dyDescent="0.25">
      <c r="H1081" t="str">
        <f t="shared" si="16"/>
        <v/>
      </c>
    </row>
    <row r="1082" spans="8:8" x14ac:dyDescent="0.25">
      <c r="H1082" t="str">
        <f t="shared" si="16"/>
        <v/>
      </c>
    </row>
    <row r="1083" spans="8:8" x14ac:dyDescent="0.25">
      <c r="H1083" t="str">
        <f t="shared" si="16"/>
        <v/>
      </c>
    </row>
    <row r="1084" spans="8:8" x14ac:dyDescent="0.25">
      <c r="H1084" t="str">
        <f t="shared" si="16"/>
        <v/>
      </c>
    </row>
    <row r="1085" spans="8:8" x14ac:dyDescent="0.25">
      <c r="H1085" t="str">
        <f t="shared" si="16"/>
        <v/>
      </c>
    </row>
    <row r="1086" spans="8:8" x14ac:dyDescent="0.25">
      <c r="H1086" t="str">
        <f t="shared" si="16"/>
        <v/>
      </c>
    </row>
    <row r="1087" spans="8:8" x14ac:dyDescent="0.25">
      <c r="H1087" t="str">
        <f t="shared" si="16"/>
        <v/>
      </c>
    </row>
    <row r="1088" spans="8:8" x14ac:dyDescent="0.25">
      <c r="H1088" t="str">
        <f t="shared" si="16"/>
        <v/>
      </c>
    </row>
    <row r="1089" spans="8:8" x14ac:dyDescent="0.25">
      <c r="H1089" t="str">
        <f t="shared" si="16"/>
        <v/>
      </c>
    </row>
    <row r="1090" spans="8:8" x14ac:dyDescent="0.25">
      <c r="H1090" t="str">
        <f t="shared" ref="H1090:H1153" si="17">A1090&amp;B1090&amp;C1090&amp;D1090&amp;E1090&amp;F1090&amp;G1090</f>
        <v/>
      </c>
    </row>
    <row r="1091" spans="8:8" x14ac:dyDescent="0.25">
      <c r="H1091" t="str">
        <f t="shared" si="17"/>
        <v/>
      </c>
    </row>
    <row r="1092" spans="8:8" x14ac:dyDescent="0.25">
      <c r="H1092" t="str">
        <f t="shared" si="17"/>
        <v/>
      </c>
    </row>
    <row r="1093" spans="8:8" x14ac:dyDescent="0.25">
      <c r="H1093" t="str">
        <f t="shared" si="17"/>
        <v/>
      </c>
    </row>
    <row r="1094" spans="8:8" x14ac:dyDescent="0.25">
      <c r="H1094" t="str">
        <f t="shared" si="17"/>
        <v/>
      </c>
    </row>
    <row r="1095" spans="8:8" x14ac:dyDescent="0.25">
      <c r="H1095" t="str">
        <f t="shared" si="17"/>
        <v/>
      </c>
    </row>
    <row r="1096" spans="8:8" x14ac:dyDescent="0.25">
      <c r="H1096" t="str">
        <f t="shared" si="17"/>
        <v/>
      </c>
    </row>
    <row r="1097" spans="8:8" x14ac:dyDescent="0.25">
      <c r="H1097" t="str">
        <f t="shared" si="17"/>
        <v/>
      </c>
    </row>
    <row r="1098" spans="8:8" x14ac:dyDescent="0.25">
      <c r="H1098" t="str">
        <f t="shared" si="17"/>
        <v/>
      </c>
    </row>
    <row r="1099" spans="8:8" x14ac:dyDescent="0.25">
      <c r="H1099" t="str">
        <f t="shared" si="17"/>
        <v/>
      </c>
    </row>
    <row r="1100" spans="8:8" x14ac:dyDescent="0.25">
      <c r="H1100" t="str">
        <f t="shared" si="17"/>
        <v/>
      </c>
    </row>
    <row r="1101" spans="8:8" x14ac:dyDescent="0.25">
      <c r="H1101" t="str">
        <f t="shared" si="17"/>
        <v/>
      </c>
    </row>
    <row r="1102" spans="8:8" x14ac:dyDescent="0.25">
      <c r="H1102" t="str">
        <f t="shared" si="17"/>
        <v/>
      </c>
    </row>
    <row r="1103" spans="8:8" x14ac:dyDescent="0.25">
      <c r="H1103" t="str">
        <f t="shared" si="17"/>
        <v/>
      </c>
    </row>
    <row r="1104" spans="8:8" x14ac:dyDescent="0.25">
      <c r="H1104" t="str">
        <f t="shared" si="17"/>
        <v/>
      </c>
    </row>
    <row r="1105" spans="8:8" x14ac:dyDescent="0.25">
      <c r="H1105" t="str">
        <f t="shared" si="17"/>
        <v/>
      </c>
    </row>
    <row r="1106" spans="8:8" x14ac:dyDescent="0.25">
      <c r="H1106" t="str">
        <f t="shared" si="17"/>
        <v/>
      </c>
    </row>
    <row r="1107" spans="8:8" x14ac:dyDescent="0.25">
      <c r="H1107" t="str">
        <f t="shared" si="17"/>
        <v/>
      </c>
    </row>
    <row r="1108" spans="8:8" x14ac:dyDescent="0.25">
      <c r="H1108" t="str">
        <f t="shared" si="17"/>
        <v/>
      </c>
    </row>
    <row r="1109" spans="8:8" x14ac:dyDescent="0.25">
      <c r="H1109" t="str">
        <f t="shared" si="17"/>
        <v/>
      </c>
    </row>
    <row r="1110" spans="8:8" x14ac:dyDescent="0.25">
      <c r="H1110" t="str">
        <f t="shared" si="17"/>
        <v/>
      </c>
    </row>
    <row r="1111" spans="8:8" x14ac:dyDescent="0.25">
      <c r="H1111" t="str">
        <f t="shared" si="17"/>
        <v/>
      </c>
    </row>
    <row r="1112" spans="8:8" x14ac:dyDescent="0.25">
      <c r="H1112" t="str">
        <f t="shared" si="17"/>
        <v/>
      </c>
    </row>
    <row r="1113" spans="8:8" x14ac:dyDescent="0.25">
      <c r="H1113" t="str">
        <f t="shared" si="17"/>
        <v/>
      </c>
    </row>
    <row r="1114" spans="8:8" x14ac:dyDescent="0.25">
      <c r="H1114" t="str">
        <f t="shared" si="17"/>
        <v/>
      </c>
    </row>
    <row r="1115" spans="8:8" x14ac:dyDescent="0.25">
      <c r="H1115" t="str">
        <f t="shared" si="17"/>
        <v/>
      </c>
    </row>
    <row r="1116" spans="8:8" x14ac:dyDescent="0.25">
      <c r="H1116" t="str">
        <f t="shared" si="17"/>
        <v/>
      </c>
    </row>
    <row r="1117" spans="8:8" x14ac:dyDescent="0.25">
      <c r="H1117" t="str">
        <f t="shared" si="17"/>
        <v/>
      </c>
    </row>
    <row r="1118" spans="8:8" x14ac:dyDescent="0.25">
      <c r="H1118" t="str">
        <f t="shared" si="17"/>
        <v/>
      </c>
    </row>
    <row r="1119" spans="8:8" x14ac:dyDescent="0.25">
      <c r="H1119" t="str">
        <f t="shared" si="17"/>
        <v/>
      </c>
    </row>
    <row r="1120" spans="8:8" x14ac:dyDescent="0.25">
      <c r="H1120" t="str">
        <f t="shared" si="17"/>
        <v/>
      </c>
    </row>
    <row r="1121" spans="8:8" x14ac:dyDescent="0.25">
      <c r="H1121" t="str">
        <f t="shared" si="17"/>
        <v/>
      </c>
    </row>
    <row r="1122" spans="8:8" x14ac:dyDescent="0.25">
      <c r="H1122" t="str">
        <f t="shared" si="17"/>
        <v/>
      </c>
    </row>
    <row r="1123" spans="8:8" x14ac:dyDescent="0.25">
      <c r="H1123" t="str">
        <f t="shared" si="17"/>
        <v/>
      </c>
    </row>
    <row r="1124" spans="8:8" x14ac:dyDescent="0.25">
      <c r="H1124" t="str">
        <f t="shared" si="17"/>
        <v/>
      </c>
    </row>
    <row r="1125" spans="8:8" x14ac:dyDescent="0.25">
      <c r="H1125" t="str">
        <f t="shared" si="17"/>
        <v/>
      </c>
    </row>
    <row r="1126" spans="8:8" x14ac:dyDescent="0.25">
      <c r="H1126" t="str">
        <f t="shared" si="17"/>
        <v/>
      </c>
    </row>
    <row r="1127" spans="8:8" x14ac:dyDescent="0.25">
      <c r="H1127" t="str">
        <f t="shared" si="17"/>
        <v/>
      </c>
    </row>
    <row r="1128" spans="8:8" x14ac:dyDescent="0.25">
      <c r="H1128" t="str">
        <f t="shared" si="17"/>
        <v/>
      </c>
    </row>
    <row r="1129" spans="8:8" x14ac:dyDescent="0.25">
      <c r="H1129" t="str">
        <f t="shared" si="17"/>
        <v/>
      </c>
    </row>
    <row r="1130" spans="8:8" x14ac:dyDescent="0.25">
      <c r="H1130" t="str">
        <f t="shared" si="17"/>
        <v/>
      </c>
    </row>
    <row r="1131" spans="8:8" x14ac:dyDescent="0.25">
      <c r="H1131" t="str">
        <f t="shared" si="17"/>
        <v/>
      </c>
    </row>
    <row r="1132" spans="8:8" x14ac:dyDescent="0.25">
      <c r="H1132" t="str">
        <f t="shared" si="17"/>
        <v/>
      </c>
    </row>
    <row r="1133" spans="8:8" x14ac:dyDescent="0.25">
      <c r="H1133" t="str">
        <f t="shared" si="17"/>
        <v/>
      </c>
    </row>
    <row r="1134" spans="8:8" x14ac:dyDescent="0.25">
      <c r="H1134" t="str">
        <f t="shared" si="17"/>
        <v/>
      </c>
    </row>
    <row r="1135" spans="8:8" x14ac:dyDescent="0.25">
      <c r="H1135" t="str">
        <f t="shared" si="17"/>
        <v/>
      </c>
    </row>
    <row r="1136" spans="8:8" x14ac:dyDescent="0.25">
      <c r="H1136" t="str">
        <f t="shared" si="17"/>
        <v/>
      </c>
    </row>
    <row r="1137" spans="8:8" x14ac:dyDescent="0.25">
      <c r="H1137" t="str">
        <f t="shared" si="17"/>
        <v/>
      </c>
    </row>
    <row r="1138" spans="8:8" x14ac:dyDescent="0.25">
      <c r="H1138" t="str">
        <f t="shared" si="17"/>
        <v/>
      </c>
    </row>
    <row r="1139" spans="8:8" x14ac:dyDescent="0.25">
      <c r="H1139" t="str">
        <f t="shared" si="17"/>
        <v/>
      </c>
    </row>
    <row r="1140" spans="8:8" x14ac:dyDescent="0.25">
      <c r="H1140" t="str">
        <f t="shared" si="17"/>
        <v/>
      </c>
    </row>
    <row r="1141" spans="8:8" x14ac:dyDescent="0.25">
      <c r="H1141" t="str">
        <f t="shared" si="17"/>
        <v/>
      </c>
    </row>
    <row r="1142" spans="8:8" x14ac:dyDescent="0.25">
      <c r="H1142" t="str">
        <f t="shared" si="17"/>
        <v/>
      </c>
    </row>
    <row r="1143" spans="8:8" x14ac:dyDescent="0.25">
      <c r="H1143" t="str">
        <f t="shared" si="17"/>
        <v/>
      </c>
    </row>
    <row r="1144" spans="8:8" x14ac:dyDescent="0.25">
      <c r="H1144" t="str">
        <f t="shared" si="17"/>
        <v/>
      </c>
    </row>
    <row r="1145" spans="8:8" x14ac:dyDescent="0.25">
      <c r="H1145" t="str">
        <f t="shared" si="17"/>
        <v/>
      </c>
    </row>
    <row r="1146" spans="8:8" x14ac:dyDescent="0.25">
      <c r="H1146" t="str">
        <f t="shared" si="17"/>
        <v/>
      </c>
    </row>
    <row r="1147" spans="8:8" x14ac:dyDescent="0.25">
      <c r="H1147" t="str">
        <f t="shared" si="17"/>
        <v/>
      </c>
    </row>
    <row r="1148" spans="8:8" x14ac:dyDescent="0.25">
      <c r="H1148" t="str">
        <f t="shared" si="17"/>
        <v/>
      </c>
    </row>
    <row r="1149" spans="8:8" x14ac:dyDescent="0.25">
      <c r="H1149" t="str">
        <f t="shared" si="17"/>
        <v/>
      </c>
    </row>
    <row r="1150" spans="8:8" x14ac:dyDescent="0.25">
      <c r="H1150" t="str">
        <f t="shared" si="17"/>
        <v/>
      </c>
    </row>
    <row r="1151" spans="8:8" x14ac:dyDescent="0.25">
      <c r="H1151" t="str">
        <f t="shared" si="17"/>
        <v/>
      </c>
    </row>
    <row r="1152" spans="8:8" x14ac:dyDescent="0.25">
      <c r="H1152" t="str">
        <f t="shared" si="17"/>
        <v/>
      </c>
    </row>
    <row r="1153" spans="8:8" x14ac:dyDescent="0.25">
      <c r="H1153" t="str">
        <f t="shared" si="17"/>
        <v/>
      </c>
    </row>
    <row r="1154" spans="8:8" x14ac:dyDescent="0.25">
      <c r="H1154" t="str">
        <f t="shared" ref="H1154:H1217" si="18">A1154&amp;B1154&amp;C1154&amp;D1154&amp;E1154&amp;F1154&amp;G1154</f>
        <v/>
      </c>
    </row>
    <row r="1155" spans="8:8" x14ac:dyDescent="0.25">
      <c r="H1155" t="str">
        <f t="shared" si="18"/>
        <v/>
      </c>
    </row>
    <row r="1156" spans="8:8" x14ac:dyDescent="0.25">
      <c r="H1156" t="str">
        <f t="shared" si="18"/>
        <v/>
      </c>
    </row>
    <row r="1157" spans="8:8" x14ac:dyDescent="0.25">
      <c r="H1157" t="str">
        <f t="shared" si="18"/>
        <v/>
      </c>
    </row>
    <row r="1158" spans="8:8" x14ac:dyDescent="0.25">
      <c r="H1158" t="str">
        <f t="shared" si="18"/>
        <v/>
      </c>
    </row>
    <row r="1159" spans="8:8" x14ac:dyDescent="0.25">
      <c r="H1159" t="str">
        <f t="shared" si="18"/>
        <v/>
      </c>
    </row>
    <row r="1160" spans="8:8" x14ac:dyDescent="0.25">
      <c r="H1160" t="str">
        <f t="shared" si="18"/>
        <v/>
      </c>
    </row>
    <row r="1161" spans="8:8" x14ac:dyDescent="0.25">
      <c r="H1161" t="str">
        <f t="shared" si="18"/>
        <v/>
      </c>
    </row>
    <row r="1162" spans="8:8" x14ac:dyDescent="0.25">
      <c r="H1162" t="str">
        <f t="shared" si="18"/>
        <v/>
      </c>
    </row>
    <row r="1163" spans="8:8" x14ac:dyDescent="0.25">
      <c r="H1163" t="str">
        <f t="shared" si="18"/>
        <v/>
      </c>
    </row>
    <row r="1164" spans="8:8" x14ac:dyDescent="0.25">
      <c r="H1164" t="str">
        <f t="shared" si="18"/>
        <v/>
      </c>
    </row>
    <row r="1165" spans="8:8" x14ac:dyDescent="0.25">
      <c r="H1165" t="str">
        <f t="shared" si="18"/>
        <v/>
      </c>
    </row>
    <row r="1166" spans="8:8" x14ac:dyDescent="0.25">
      <c r="H1166" t="str">
        <f t="shared" si="18"/>
        <v/>
      </c>
    </row>
    <row r="1167" spans="8:8" x14ac:dyDescent="0.25">
      <c r="H1167" t="str">
        <f t="shared" si="18"/>
        <v/>
      </c>
    </row>
    <row r="1168" spans="8:8" x14ac:dyDescent="0.25">
      <c r="H1168" t="str">
        <f t="shared" si="18"/>
        <v/>
      </c>
    </row>
    <row r="1169" spans="8:8" x14ac:dyDescent="0.25">
      <c r="H1169" t="str">
        <f t="shared" si="18"/>
        <v/>
      </c>
    </row>
    <row r="1170" spans="8:8" x14ac:dyDescent="0.25">
      <c r="H1170" t="str">
        <f t="shared" si="18"/>
        <v/>
      </c>
    </row>
    <row r="1171" spans="8:8" x14ac:dyDescent="0.25">
      <c r="H1171" t="str">
        <f t="shared" si="18"/>
        <v/>
      </c>
    </row>
    <row r="1172" spans="8:8" x14ac:dyDescent="0.25">
      <c r="H1172" t="str">
        <f t="shared" si="18"/>
        <v/>
      </c>
    </row>
    <row r="1173" spans="8:8" x14ac:dyDescent="0.25">
      <c r="H1173" t="str">
        <f t="shared" si="18"/>
        <v/>
      </c>
    </row>
    <row r="1174" spans="8:8" x14ac:dyDescent="0.25">
      <c r="H1174" t="str">
        <f t="shared" si="18"/>
        <v/>
      </c>
    </row>
    <row r="1175" spans="8:8" x14ac:dyDescent="0.25">
      <c r="H1175" t="str">
        <f t="shared" si="18"/>
        <v/>
      </c>
    </row>
    <row r="1176" spans="8:8" x14ac:dyDescent="0.25">
      <c r="H1176" t="str">
        <f t="shared" si="18"/>
        <v/>
      </c>
    </row>
    <row r="1177" spans="8:8" x14ac:dyDescent="0.25">
      <c r="H1177" t="str">
        <f t="shared" si="18"/>
        <v/>
      </c>
    </row>
    <row r="1178" spans="8:8" x14ac:dyDescent="0.25">
      <c r="H1178" t="str">
        <f t="shared" si="18"/>
        <v/>
      </c>
    </row>
    <row r="1179" spans="8:8" x14ac:dyDescent="0.25">
      <c r="H1179" t="str">
        <f t="shared" si="18"/>
        <v/>
      </c>
    </row>
    <row r="1180" spans="8:8" x14ac:dyDescent="0.25">
      <c r="H1180" t="str">
        <f t="shared" si="18"/>
        <v/>
      </c>
    </row>
    <row r="1181" spans="8:8" x14ac:dyDescent="0.25">
      <c r="H1181" t="str">
        <f t="shared" si="18"/>
        <v/>
      </c>
    </row>
    <row r="1182" spans="8:8" x14ac:dyDescent="0.25">
      <c r="H1182" t="str">
        <f t="shared" si="18"/>
        <v/>
      </c>
    </row>
    <row r="1183" spans="8:8" x14ac:dyDescent="0.25">
      <c r="H1183" t="str">
        <f t="shared" si="18"/>
        <v/>
      </c>
    </row>
    <row r="1184" spans="8:8" x14ac:dyDescent="0.25">
      <c r="H1184" t="str">
        <f t="shared" si="18"/>
        <v/>
      </c>
    </row>
    <row r="1185" spans="8:8" x14ac:dyDescent="0.25">
      <c r="H1185" t="str">
        <f t="shared" si="18"/>
        <v/>
      </c>
    </row>
    <row r="1186" spans="8:8" x14ac:dyDescent="0.25">
      <c r="H1186" t="str">
        <f t="shared" si="18"/>
        <v/>
      </c>
    </row>
    <row r="1187" spans="8:8" x14ac:dyDescent="0.25">
      <c r="H1187" t="str">
        <f t="shared" si="18"/>
        <v/>
      </c>
    </row>
    <row r="1188" spans="8:8" x14ac:dyDescent="0.25">
      <c r="H1188" t="str">
        <f t="shared" si="18"/>
        <v/>
      </c>
    </row>
    <row r="1189" spans="8:8" x14ac:dyDescent="0.25">
      <c r="H1189" t="str">
        <f t="shared" si="18"/>
        <v/>
      </c>
    </row>
    <row r="1190" spans="8:8" x14ac:dyDescent="0.25">
      <c r="H1190" t="str">
        <f t="shared" si="18"/>
        <v/>
      </c>
    </row>
    <row r="1191" spans="8:8" x14ac:dyDescent="0.25">
      <c r="H1191" t="str">
        <f t="shared" si="18"/>
        <v/>
      </c>
    </row>
    <row r="1192" spans="8:8" x14ac:dyDescent="0.25">
      <c r="H1192" t="str">
        <f t="shared" si="18"/>
        <v/>
      </c>
    </row>
    <row r="1193" spans="8:8" x14ac:dyDescent="0.25">
      <c r="H1193" t="str">
        <f t="shared" si="18"/>
        <v/>
      </c>
    </row>
    <row r="1194" spans="8:8" x14ac:dyDescent="0.25">
      <c r="H1194" t="str">
        <f t="shared" si="18"/>
        <v/>
      </c>
    </row>
    <row r="1195" spans="8:8" x14ac:dyDescent="0.25">
      <c r="H1195" t="str">
        <f t="shared" si="18"/>
        <v/>
      </c>
    </row>
    <row r="1196" spans="8:8" x14ac:dyDescent="0.25">
      <c r="H1196" t="str">
        <f t="shared" si="18"/>
        <v/>
      </c>
    </row>
    <row r="1197" spans="8:8" x14ac:dyDescent="0.25">
      <c r="H1197" t="str">
        <f t="shared" si="18"/>
        <v/>
      </c>
    </row>
    <row r="1198" spans="8:8" x14ac:dyDescent="0.25">
      <c r="H1198" t="str">
        <f t="shared" si="18"/>
        <v/>
      </c>
    </row>
    <row r="1199" spans="8:8" x14ac:dyDescent="0.25">
      <c r="H1199" t="str">
        <f t="shared" si="18"/>
        <v/>
      </c>
    </row>
    <row r="1200" spans="8:8" x14ac:dyDescent="0.25">
      <c r="H1200" t="str">
        <f t="shared" si="18"/>
        <v/>
      </c>
    </row>
    <row r="1201" spans="8:8" x14ac:dyDescent="0.25">
      <c r="H1201" t="str">
        <f t="shared" si="18"/>
        <v/>
      </c>
    </row>
    <row r="1202" spans="8:8" x14ac:dyDescent="0.25">
      <c r="H1202" t="str">
        <f t="shared" si="18"/>
        <v/>
      </c>
    </row>
    <row r="1203" spans="8:8" x14ac:dyDescent="0.25">
      <c r="H1203" t="str">
        <f t="shared" si="18"/>
        <v/>
      </c>
    </row>
    <row r="1204" spans="8:8" x14ac:dyDescent="0.25">
      <c r="H1204" t="str">
        <f t="shared" si="18"/>
        <v/>
      </c>
    </row>
    <row r="1205" spans="8:8" x14ac:dyDescent="0.25">
      <c r="H1205" t="str">
        <f t="shared" si="18"/>
        <v/>
      </c>
    </row>
    <row r="1206" spans="8:8" x14ac:dyDescent="0.25">
      <c r="H1206" t="str">
        <f t="shared" si="18"/>
        <v/>
      </c>
    </row>
    <row r="1207" spans="8:8" x14ac:dyDescent="0.25">
      <c r="H1207" t="str">
        <f t="shared" si="18"/>
        <v/>
      </c>
    </row>
    <row r="1208" spans="8:8" x14ac:dyDescent="0.25">
      <c r="H1208" t="str">
        <f t="shared" si="18"/>
        <v/>
      </c>
    </row>
    <row r="1209" spans="8:8" x14ac:dyDescent="0.25">
      <c r="H1209" t="str">
        <f t="shared" si="18"/>
        <v/>
      </c>
    </row>
    <row r="1210" spans="8:8" x14ac:dyDescent="0.25">
      <c r="H1210" t="str">
        <f t="shared" si="18"/>
        <v/>
      </c>
    </row>
    <row r="1211" spans="8:8" x14ac:dyDescent="0.25">
      <c r="H1211" t="str">
        <f t="shared" si="18"/>
        <v/>
      </c>
    </row>
    <row r="1212" spans="8:8" x14ac:dyDescent="0.25">
      <c r="H1212" t="str">
        <f t="shared" si="18"/>
        <v/>
      </c>
    </row>
    <row r="1213" spans="8:8" x14ac:dyDescent="0.25">
      <c r="H1213" t="str">
        <f t="shared" si="18"/>
        <v/>
      </c>
    </row>
    <row r="1214" spans="8:8" x14ac:dyDescent="0.25">
      <c r="H1214" t="str">
        <f t="shared" si="18"/>
        <v/>
      </c>
    </row>
    <row r="1215" spans="8:8" x14ac:dyDescent="0.25">
      <c r="H1215" t="str">
        <f t="shared" si="18"/>
        <v/>
      </c>
    </row>
    <row r="1216" spans="8:8" x14ac:dyDescent="0.25">
      <c r="H1216" t="str">
        <f t="shared" si="18"/>
        <v/>
      </c>
    </row>
    <row r="1217" spans="8:8" x14ac:dyDescent="0.25">
      <c r="H1217" t="str">
        <f t="shared" si="18"/>
        <v/>
      </c>
    </row>
    <row r="1218" spans="8:8" x14ac:dyDescent="0.25">
      <c r="H1218" t="str">
        <f t="shared" ref="H1218:H1281" si="19">A1218&amp;B1218&amp;C1218&amp;D1218&amp;E1218&amp;F1218&amp;G1218</f>
        <v/>
      </c>
    </row>
    <row r="1219" spans="8:8" x14ac:dyDescent="0.25">
      <c r="H1219" t="str">
        <f t="shared" si="19"/>
        <v/>
      </c>
    </row>
    <row r="1220" spans="8:8" x14ac:dyDescent="0.25">
      <c r="H1220" t="str">
        <f t="shared" si="19"/>
        <v/>
      </c>
    </row>
    <row r="1221" spans="8:8" x14ac:dyDescent="0.25">
      <c r="H1221" t="str">
        <f t="shared" si="19"/>
        <v/>
      </c>
    </row>
    <row r="1222" spans="8:8" x14ac:dyDescent="0.25">
      <c r="H1222" t="str">
        <f t="shared" si="19"/>
        <v/>
      </c>
    </row>
    <row r="1223" spans="8:8" x14ac:dyDescent="0.25">
      <c r="H1223" t="str">
        <f t="shared" si="19"/>
        <v/>
      </c>
    </row>
    <row r="1224" spans="8:8" x14ac:dyDescent="0.25">
      <c r="H1224" t="str">
        <f t="shared" si="19"/>
        <v/>
      </c>
    </row>
    <row r="1225" spans="8:8" x14ac:dyDescent="0.25">
      <c r="H1225" t="str">
        <f t="shared" si="19"/>
        <v/>
      </c>
    </row>
    <row r="1226" spans="8:8" x14ac:dyDescent="0.25">
      <c r="H1226" t="str">
        <f t="shared" si="19"/>
        <v/>
      </c>
    </row>
    <row r="1227" spans="8:8" x14ac:dyDescent="0.25">
      <c r="H1227" t="str">
        <f t="shared" si="19"/>
        <v/>
      </c>
    </row>
    <row r="1228" spans="8:8" x14ac:dyDescent="0.25">
      <c r="H1228" t="str">
        <f t="shared" si="19"/>
        <v/>
      </c>
    </row>
    <row r="1229" spans="8:8" x14ac:dyDescent="0.25">
      <c r="H1229" t="str">
        <f t="shared" si="19"/>
        <v/>
      </c>
    </row>
    <row r="1230" spans="8:8" x14ac:dyDescent="0.25">
      <c r="H1230" t="str">
        <f t="shared" si="19"/>
        <v/>
      </c>
    </row>
    <row r="1231" spans="8:8" x14ac:dyDescent="0.25">
      <c r="H1231" t="str">
        <f t="shared" si="19"/>
        <v/>
      </c>
    </row>
    <row r="1232" spans="8:8" x14ac:dyDescent="0.25">
      <c r="H1232" t="str">
        <f t="shared" si="19"/>
        <v/>
      </c>
    </row>
    <row r="1233" spans="8:8" x14ac:dyDescent="0.25">
      <c r="H1233" t="str">
        <f t="shared" si="19"/>
        <v/>
      </c>
    </row>
    <row r="1234" spans="8:8" x14ac:dyDescent="0.25">
      <c r="H1234" t="str">
        <f t="shared" si="19"/>
        <v/>
      </c>
    </row>
    <row r="1235" spans="8:8" x14ac:dyDescent="0.25">
      <c r="H1235" t="str">
        <f t="shared" si="19"/>
        <v/>
      </c>
    </row>
    <row r="1236" spans="8:8" x14ac:dyDescent="0.25">
      <c r="H1236" t="str">
        <f t="shared" si="19"/>
        <v/>
      </c>
    </row>
    <row r="1237" spans="8:8" x14ac:dyDescent="0.25">
      <c r="H1237" t="str">
        <f t="shared" si="19"/>
        <v/>
      </c>
    </row>
    <row r="1238" spans="8:8" x14ac:dyDescent="0.25">
      <c r="H1238" t="str">
        <f t="shared" si="19"/>
        <v/>
      </c>
    </row>
    <row r="1239" spans="8:8" x14ac:dyDescent="0.25">
      <c r="H1239" t="str">
        <f t="shared" si="19"/>
        <v/>
      </c>
    </row>
    <row r="1240" spans="8:8" x14ac:dyDescent="0.25">
      <c r="H1240" t="str">
        <f t="shared" si="19"/>
        <v/>
      </c>
    </row>
    <row r="1241" spans="8:8" x14ac:dyDescent="0.25">
      <c r="H1241" t="str">
        <f t="shared" si="19"/>
        <v/>
      </c>
    </row>
    <row r="1242" spans="8:8" x14ac:dyDescent="0.25">
      <c r="H1242" t="str">
        <f t="shared" si="19"/>
        <v/>
      </c>
    </row>
    <row r="1243" spans="8:8" x14ac:dyDescent="0.25">
      <c r="H1243" t="str">
        <f t="shared" si="19"/>
        <v/>
      </c>
    </row>
    <row r="1244" spans="8:8" x14ac:dyDescent="0.25">
      <c r="H1244" t="str">
        <f t="shared" si="19"/>
        <v/>
      </c>
    </row>
    <row r="1245" spans="8:8" x14ac:dyDescent="0.25">
      <c r="H1245" t="str">
        <f t="shared" si="19"/>
        <v/>
      </c>
    </row>
    <row r="1246" spans="8:8" x14ac:dyDescent="0.25">
      <c r="H1246" t="str">
        <f t="shared" si="19"/>
        <v/>
      </c>
    </row>
    <row r="1247" spans="8:8" x14ac:dyDescent="0.25">
      <c r="H1247" t="str">
        <f t="shared" si="19"/>
        <v/>
      </c>
    </row>
    <row r="1248" spans="8:8" x14ac:dyDescent="0.25">
      <c r="H1248" t="str">
        <f t="shared" si="19"/>
        <v/>
      </c>
    </row>
    <row r="1249" spans="8:8" x14ac:dyDescent="0.25">
      <c r="H1249" t="str">
        <f t="shared" si="19"/>
        <v/>
      </c>
    </row>
    <row r="1250" spans="8:8" x14ac:dyDescent="0.25">
      <c r="H1250" t="str">
        <f t="shared" si="19"/>
        <v/>
      </c>
    </row>
    <row r="1251" spans="8:8" x14ac:dyDescent="0.25">
      <c r="H1251" t="str">
        <f t="shared" si="19"/>
        <v/>
      </c>
    </row>
    <row r="1252" spans="8:8" x14ac:dyDescent="0.25">
      <c r="H1252" t="str">
        <f t="shared" si="19"/>
        <v/>
      </c>
    </row>
    <row r="1253" spans="8:8" x14ac:dyDescent="0.25">
      <c r="H1253" t="str">
        <f t="shared" si="19"/>
        <v/>
      </c>
    </row>
    <row r="1254" spans="8:8" x14ac:dyDescent="0.25">
      <c r="H1254" t="str">
        <f t="shared" si="19"/>
        <v/>
      </c>
    </row>
    <row r="1255" spans="8:8" x14ac:dyDescent="0.25">
      <c r="H1255" t="str">
        <f t="shared" si="19"/>
        <v/>
      </c>
    </row>
    <row r="1256" spans="8:8" x14ac:dyDescent="0.25">
      <c r="H1256" t="str">
        <f t="shared" si="19"/>
        <v/>
      </c>
    </row>
    <row r="1257" spans="8:8" x14ac:dyDescent="0.25">
      <c r="H1257" t="str">
        <f t="shared" si="19"/>
        <v/>
      </c>
    </row>
    <row r="1258" spans="8:8" x14ac:dyDescent="0.25">
      <c r="H1258" t="str">
        <f t="shared" si="19"/>
        <v/>
      </c>
    </row>
    <row r="1259" spans="8:8" x14ac:dyDescent="0.25">
      <c r="H1259" t="str">
        <f t="shared" si="19"/>
        <v/>
      </c>
    </row>
    <row r="1260" spans="8:8" x14ac:dyDescent="0.25">
      <c r="H1260" t="str">
        <f t="shared" si="19"/>
        <v/>
      </c>
    </row>
    <row r="1261" spans="8:8" x14ac:dyDescent="0.25">
      <c r="H1261" t="str">
        <f t="shared" si="19"/>
        <v/>
      </c>
    </row>
    <row r="1262" spans="8:8" x14ac:dyDescent="0.25">
      <c r="H1262" t="str">
        <f t="shared" si="19"/>
        <v/>
      </c>
    </row>
    <row r="1263" spans="8:8" x14ac:dyDescent="0.25">
      <c r="H1263" t="str">
        <f t="shared" si="19"/>
        <v/>
      </c>
    </row>
    <row r="1264" spans="8:8" x14ac:dyDescent="0.25">
      <c r="H1264" t="str">
        <f t="shared" si="19"/>
        <v/>
      </c>
    </row>
    <row r="1265" spans="8:8" x14ac:dyDescent="0.25">
      <c r="H1265" t="str">
        <f t="shared" si="19"/>
        <v/>
      </c>
    </row>
    <row r="1266" spans="8:8" x14ac:dyDescent="0.25">
      <c r="H1266" t="str">
        <f t="shared" si="19"/>
        <v/>
      </c>
    </row>
    <row r="1267" spans="8:8" x14ac:dyDescent="0.25">
      <c r="H1267" t="str">
        <f t="shared" si="19"/>
        <v/>
      </c>
    </row>
    <row r="1268" spans="8:8" x14ac:dyDescent="0.25">
      <c r="H1268" t="str">
        <f t="shared" si="19"/>
        <v/>
      </c>
    </row>
    <row r="1269" spans="8:8" x14ac:dyDescent="0.25">
      <c r="H1269" t="str">
        <f t="shared" si="19"/>
        <v/>
      </c>
    </row>
    <row r="1270" spans="8:8" x14ac:dyDescent="0.25">
      <c r="H1270" t="str">
        <f t="shared" si="19"/>
        <v/>
      </c>
    </row>
    <row r="1271" spans="8:8" x14ac:dyDescent="0.25">
      <c r="H1271" t="str">
        <f t="shared" si="19"/>
        <v/>
      </c>
    </row>
    <row r="1272" spans="8:8" x14ac:dyDescent="0.25">
      <c r="H1272" t="str">
        <f t="shared" si="19"/>
        <v/>
      </c>
    </row>
    <row r="1273" spans="8:8" x14ac:dyDescent="0.25">
      <c r="H1273" t="str">
        <f t="shared" si="19"/>
        <v/>
      </c>
    </row>
    <row r="1274" spans="8:8" x14ac:dyDescent="0.25">
      <c r="H1274" t="str">
        <f t="shared" si="19"/>
        <v/>
      </c>
    </row>
    <row r="1275" spans="8:8" x14ac:dyDescent="0.25">
      <c r="H1275" t="str">
        <f t="shared" si="19"/>
        <v/>
      </c>
    </row>
    <row r="1276" spans="8:8" x14ac:dyDescent="0.25">
      <c r="H1276" t="str">
        <f t="shared" si="19"/>
        <v/>
      </c>
    </row>
    <row r="1277" spans="8:8" x14ac:dyDescent="0.25">
      <c r="H1277" t="str">
        <f t="shared" si="19"/>
        <v/>
      </c>
    </row>
    <row r="1278" spans="8:8" x14ac:dyDescent="0.25">
      <c r="H1278" t="str">
        <f t="shared" si="19"/>
        <v/>
      </c>
    </row>
    <row r="1279" spans="8:8" x14ac:dyDescent="0.25">
      <c r="H1279" t="str">
        <f t="shared" si="19"/>
        <v/>
      </c>
    </row>
    <row r="1280" spans="8:8" x14ac:dyDescent="0.25">
      <c r="H1280" t="str">
        <f t="shared" si="19"/>
        <v/>
      </c>
    </row>
    <row r="1281" spans="8:8" x14ac:dyDescent="0.25">
      <c r="H1281" t="str">
        <f t="shared" si="19"/>
        <v/>
      </c>
    </row>
    <row r="1282" spans="8:8" x14ac:dyDescent="0.25">
      <c r="H1282" t="str">
        <f t="shared" ref="H1282:H1345" si="20">A1282&amp;B1282&amp;C1282&amp;D1282&amp;E1282&amp;F1282&amp;G1282</f>
        <v/>
      </c>
    </row>
    <row r="1283" spans="8:8" x14ac:dyDescent="0.25">
      <c r="H1283" t="str">
        <f t="shared" si="20"/>
        <v/>
      </c>
    </row>
    <row r="1284" spans="8:8" x14ac:dyDescent="0.25">
      <c r="H1284" t="str">
        <f t="shared" si="20"/>
        <v/>
      </c>
    </row>
    <row r="1285" spans="8:8" x14ac:dyDescent="0.25">
      <c r="H1285" t="str">
        <f t="shared" si="20"/>
        <v/>
      </c>
    </row>
    <row r="1286" spans="8:8" x14ac:dyDescent="0.25">
      <c r="H1286" t="str">
        <f t="shared" si="20"/>
        <v/>
      </c>
    </row>
    <row r="1287" spans="8:8" x14ac:dyDescent="0.25">
      <c r="H1287" t="str">
        <f t="shared" si="20"/>
        <v/>
      </c>
    </row>
    <row r="1288" spans="8:8" x14ac:dyDescent="0.25">
      <c r="H1288" t="str">
        <f t="shared" si="20"/>
        <v/>
      </c>
    </row>
    <row r="1289" spans="8:8" x14ac:dyDescent="0.25">
      <c r="H1289" t="str">
        <f t="shared" si="20"/>
        <v/>
      </c>
    </row>
    <row r="1290" spans="8:8" x14ac:dyDescent="0.25">
      <c r="H1290" t="str">
        <f t="shared" si="20"/>
        <v/>
      </c>
    </row>
    <row r="1291" spans="8:8" x14ac:dyDescent="0.25">
      <c r="H1291" t="str">
        <f t="shared" si="20"/>
        <v/>
      </c>
    </row>
    <row r="1292" spans="8:8" x14ac:dyDescent="0.25">
      <c r="H1292" t="str">
        <f t="shared" si="20"/>
        <v/>
      </c>
    </row>
    <row r="1293" spans="8:8" x14ac:dyDescent="0.25">
      <c r="H1293" t="str">
        <f t="shared" si="20"/>
        <v/>
      </c>
    </row>
    <row r="1294" spans="8:8" x14ac:dyDescent="0.25">
      <c r="H1294" t="str">
        <f t="shared" si="20"/>
        <v/>
      </c>
    </row>
    <row r="1295" spans="8:8" x14ac:dyDescent="0.25">
      <c r="H1295" t="str">
        <f t="shared" si="20"/>
        <v/>
      </c>
    </row>
    <row r="1296" spans="8:8" x14ac:dyDescent="0.25">
      <c r="H1296" t="str">
        <f t="shared" si="20"/>
        <v/>
      </c>
    </row>
    <row r="1297" spans="8:8" x14ac:dyDescent="0.25">
      <c r="H1297" t="str">
        <f t="shared" si="20"/>
        <v/>
      </c>
    </row>
    <row r="1298" spans="8:8" x14ac:dyDescent="0.25">
      <c r="H1298" t="str">
        <f t="shared" si="20"/>
        <v/>
      </c>
    </row>
    <row r="1299" spans="8:8" x14ac:dyDescent="0.25">
      <c r="H1299" t="str">
        <f t="shared" si="20"/>
        <v/>
      </c>
    </row>
    <row r="1300" spans="8:8" x14ac:dyDescent="0.25">
      <c r="H1300" t="str">
        <f t="shared" si="20"/>
        <v/>
      </c>
    </row>
    <row r="1301" spans="8:8" x14ac:dyDescent="0.25">
      <c r="H1301" t="str">
        <f t="shared" si="20"/>
        <v/>
      </c>
    </row>
    <row r="1302" spans="8:8" x14ac:dyDescent="0.25">
      <c r="H1302" t="str">
        <f t="shared" si="20"/>
        <v/>
      </c>
    </row>
    <row r="1303" spans="8:8" x14ac:dyDescent="0.25">
      <c r="H1303" t="str">
        <f t="shared" si="20"/>
        <v/>
      </c>
    </row>
    <row r="1304" spans="8:8" x14ac:dyDescent="0.25">
      <c r="H1304" t="str">
        <f t="shared" si="20"/>
        <v/>
      </c>
    </row>
    <row r="1305" spans="8:8" x14ac:dyDescent="0.25">
      <c r="H1305" t="str">
        <f t="shared" si="20"/>
        <v/>
      </c>
    </row>
    <row r="1306" spans="8:8" x14ac:dyDescent="0.25">
      <c r="H1306" t="str">
        <f t="shared" si="20"/>
        <v/>
      </c>
    </row>
    <row r="1307" spans="8:8" x14ac:dyDescent="0.25">
      <c r="H1307" t="str">
        <f t="shared" si="20"/>
        <v/>
      </c>
    </row>
    <row r="1308" spans="8:8" x14ac:dyDescent="0.25">
      <c r="H1308" t="str">
        <f t="shared" si="20"/>
        <v/>
      </c>
    </row>
    <row r="1309" spans="8:8" x14ac:dyDescent="0.25">
      <c r="H1309" t="str">
        <f t="shared" si="20"/>
        <v/>
      </c>
    </row>
    <row r="1310" spans="8:8" x14ac:dyDescent="0.25">
      <c r="H1310" t="str">
        <f t="shared" si="20"/>
        <v/>
      </c>
    </row>
    <row r="1311" spans="8:8" x14ac:dyDescent="0.25">
      <c r="H1311" t="str">
        <f t="shared" si="20"/>
        <v/>
      </c>
    </row>
    <row r="1312" spans="8:8" x14ac:dyDescent="0.25">
      <c r="H1312" t="str">
        <f t="shared" si="20"/>
        <v/>
      </c>
    </row>
    <row r="1313" spans="8:8" x14ac:dyDescent="0.25">
      <c r="H1313" t="str">
        <f t="shared" si="20"/>
        <v/>
      </c>
    </row>
    <row r="1314" spans="8:8" x14ac:dyDescent="0.25">
      <c r="H1314" t="str">
        <f t="shared" si="20"/>
        <v/>
      </c>
    </row>
    <row r="1315" spans="8:8" x14ac:dyDescent="0.25">
      <c r="H1315" t="str">
        <f t="shared" si="20"/>
        <v/>
      </c>
    </row>
    <row r="1316" spans="8:8" x14ac:dyDescent="0.25">
      <c r="H1316" t="str">
        <f t="shared" si="20"/>
        <v/>
      </c>
    </row>
    <row r="1317" spans="8:8" x14ac:dyDescent="0.25">
      <c r="H1317" t="str">
        <f t="shared" si="20"/>
        <v/>
      </c>
    </row>
    <row r="1318" spans="8:8" x14ac:dyDescent="0.25">
      <c r="H1318" t="str">
        <f t="shared" si="20"/>
        <v/>
      </c>
    </row>
    <row r="1319" spans="8:8" x14ac:dyDescent="0.25">
      <c r="H1319" t="str">
        <f t="shared" si="20"/>
        <v/>
      </c>
    </row>
    <row r="1320" spans="8:8" x14ac:dyDescent="0.25">
      <c r="H1320" t="str">
        <f t="shared" si="20"/>
        <v/>
      </c>
    </row>
    <row r="1321" spans="8:8" x14ac:dyDescent="0.25">
      <c r="H1321" t="str">
        <f t="shared" si="20"/>
        <v/>
      </c>
    </row>
    <row r="1322" spans="8:8" x14ac:dyDescent="0.25">
      <c r="H1322" t="str">
        <f t="shared" si="20"/>
        <v/>
      </c>
    </row>
    <row r="1323" spans="8:8" x14ac:dyDescent="0.25">
      <c r="H1323" t="str">
        <f t="shared" si="20"/>
        <v/>
      </c>
    </row>
    <row r="1324" spans="8:8" x14ac:dyDescent="0.25">
      <c r="H1324" t="str">
        <f t="shared" si="20"/>
        <v/>
      </c>
    </row>
    <row r="1325" spans="8:8" x14ac:dyDescent="0.25">
      <c r="H1325" t="str">
        <f t="shared" si="20"/>
        <v/>
      </c>
    </row>
    <row r="1326" spans="8:8" x14ac:dyDescent="0.25">
      <c r="H1326" t="str">
        <f t="shared" si="20"/>
        <v/>
      </c>
    </row>
    <row r="1327" spans="8:8" x14ac:dyDescent="0.25">
      <c r="H1327" t="str">
        <f t="shared" si="20"/>
        <v/>
      </c>
    </row>
    <row r="1328" spans="8:8" x14ac:dyDescent="0.25">
      <c r="H1328" t="str">
        <f t="shared" si="20"/>
        <v/>
      </c>
    </row>
    <row r="1329" spans="8:8" x14ac:dyDescent="0.25">
      <c r="H1329" t="str">
        <f t="shared" si="20"/>
        <v/>
      </c>
    </row>
    <row r="1330" spans="8:8" x14ac:dyDescent="0.25">
      <c r="H1330" t="str">
        <f t="shared" si="20"/>
        <v/>
      </c>
    </row>
    <row r="1331" spans="8:8" x14ac:dyDescent="0.25">
      <c r="H1331" t="str">
        <f t="shared" si="20"/>
        <v/>
      </c>
    </row>
    <row r="1332" spans="8:8" x14ac:dyDescent="0.25">
      <c r="H1332" t="str">
        <f t="shared" si="20"/>
        <v/>
      </c>
    </row>
    <row r="1333" spans="8:8" x14ac:dyDescent="0.25">
      <c r="H1333" t="str">
        <f t="shared" si="20"/>
        <v/>
      </c>
    </row>
    <row r="1334" spans="8:8" x14ac:dyDescent="0.25">
      <c r="H1334" t="str">
        <f t="shared" si="20"/>
        <v/>
      </c>
    </row>
    <row r="1335" spans="8:8" x14ac:dyDescent="0.25">
      <c r="H1335" t="str">
        <f t="shared" si="20"/>
        <v/>
      </c>
    </row>
    <row r="1336" spans="8:8" x14ac:dyDescent="0.25">
      <c r="H1336" t="str">
        <f t="shared" si="20"/>
        <v/>
      </c>
    </row>
    <row r="1337" spans="8:8" x14ac:dyDescent="0.25">
      <c r="H1337" t="str">
        <f t="shared" si="20"/>
        <v/>
      </c>
    </row>
    <row r="1338" spans="8:8" x14ac:dyDescent="0.25">
      <c r="H1338" t="str">
        <f t="shared" si="20"/>
        <v/>
      </c>
    </row>
    <row r="1339" spans="8:8" x14ac:dyDescent="0.25">
      <c r="H1339" t="str">
        <f t="shared" si="20"/>
        <v/>
      </c>
    </row>
    <row r="1340" spans="8:8" x14ac:dyDescent="0.25">
      <c r="H1340" t="str">
        <f t="shared" si="20"/>
        <v/>
      </c>
    </row>
    <row r="1341" spans="8:8" x14ac:dyDescent="0.25">
      <c r="H1341" t="str">
        <f t="shared" si="20"/>
        <v/>
      </c>
    </row>
    <row r="1342" spans="8:8" x14ac:dyDescent="0.25">
      <c r="H1342" t="str">
        <f t="shared" si="20"/>
        <v/>
      </c>
    </row>
    <row r="1343" spans="8:8" x14ac:dyDescent="0.25">
      <c r="H1343" t="str">
        <f t="shared" si="20"/>
        <v/>
      </c>
    </row>
    <row r="1344" spans="8:8" x14ac:dyDescent="0.25">
      <c r="H1344" t="str">
        <f t="shared" si="20"/>
        <v/>
      </c>
    </row>
    <row r="1345" spans="8:8" x14ac:dyDescent="0.25">
      <c r="H1345" t="str">
        <f t="shared" si="20"/>
        <v/>
      </c>
    </row>
    <row r="1346" spans="8:8" x14ac:dyDescent="0.25">
      <c r="H1346" t="str">
        <f t="shared" ref="H1346:H1409" si="21">A1346&amp;B1346&amp;C1346&amp;D1346&amp;E1346&amp;F1346&amp;G1346</f>
        <v/>
      </c>
    </row>
    <row r="1347" spans="8:8" x14ac:dyDescent="0.25">
      <c r="H1347" t="str">
        <f t="shared" si="21"/>
        <v/>
      </c>
    </row>
    <row r="1348" spans="8:8" x14ac:dyDescent="0.25">
      <c r="H1348" t="str">
        <f t="shared" si="21"/>
        <v/>
      </c>
    </row>
    <row r="1349" spans="8:8" x14ac:dyDescent="0.25">
      <c r="H1349" t="str">
        <f t="shared" si="21"/>
        <v/>
      </c>
    </row>
    <row r="1350" spans="8:8" x14ac:dyDescent="0.25">
      <c r="H1350" t="str">
        <f t="shared" si="21"/>
        <v/>
      </c>
    </row>
    <row r="1351" spans="8:8" x14ac:dyDescent="0.25">
      <c r="H1351" t="str">
        <f t="shared" si="21"/>
        <v/>
      </c>
    </row>
    <row r="1352" spans="8:8" x14ac:dyDescent="0.25">
      <c r="H1352" t="str">
        <f t="shared" si="21"/>
        <v/>
      </c>
    </row>
    <row r="1353" spans="8:8" x14ac:dyDescent="0.25">
      <c r="H1353" t="str">
        <f t="shared" si="21"/>
        <v/>
      </c>
    </row>
    <row r="1354" spans="8:8" x14ac:dyDescent="0.25">
      <c r="H1354" t="str">
        <f t="shared" si="21"/>
        <v/>
      </c>
    </row>
    <row r="1355" spans="8:8" x14ac:dyDescent="0.25">
      <c r="H1355" t="str">
        <f t="shared" si="21"/>
        <v/>
      </c>
    </row>
    <row r="1356" spans="8:8" x14ac:dyDescent="0.25">
      <c r="H1356" t="str">
        <f t="shared" si="21"/>
        <v/>
      </c>
    </row>
    <row r="1357" spans="8:8" x14ac:dyDescent="0.25">
      <c r="H1357" t="str">
        <f t="shared" si="21"/>
        <v/>
      </c>
    </row>
    <row r="1358" spans="8:8" x14ac:dyDescent="0.25">
      <c r="H1358" t="str">
        <f t="shared" si="21"/>
        <v/>
      </c>
    </row>
    <row r="1359" spans="8:8" x14ac:dyDescent="0.25">
      <c r="H1359" t="str">
        <f t="shared" si="21"/>
        <v/>
      </c>
    </row>
    <row r="1360" spans="8:8" x14ac:dyDescent="0.25">
      <c r="H1360" t="str">
        <f t="shared" si="21"/>
        <v/>
      </c>
    </row>
    <row r="1361" spans="8:8" x14ac:dyDescent="0.25">
      <c r="H1361" t="str">
        <f t="shared" si="21"/>
        <v/>
      </c>
    </row>
    <row r="1362" spans="8:8" x14ac:dyDescent="0.25">
      <c r="H1362" t="str">
        <f t="shared" si="21"/>
        <v/>
      </c>
    </row>
    <row r="1363" spans="8:8" x14ac:dyDescent="0.25">
      <c r="H1363" t="str">
        <f t="shared" si="21"/>
        <v/>
      </c>
    </row>
    <row r="1364" spans="8:8" x14ac:dyDescent="0.25">
      <c r="H1364" t="str">
        <f t="shared" si="21"/>
        <v/>
      </c>
    </row>
    <row r="1365" spans="8:8" x14ac:dyDescent="0.25">
      <c r="H1365" t="str">
        <f t="shared" si="21"/>
        <v/>
      </c>
    </row>
    <row r="1366" spans="8:8" x14ac:dyDescent="0.25">
      <c r="H1366" t="str">
        <f t="shared" si="21"/>
        <v/>
      </c>
    </row>
    <row r="1367" spans="8:8" x14ac:dyDescent="0.25">
      <c r="H1367" t="str">
        <f t="shared" si="21"/>
        <v/>
      </c>
    </row>
    <row r="1368" spans="8:8" x14ac:dyDescent="0.25">
      <c r="H1368" t="str">
        <f t="shared" si="21"/>
        <v/>
      </c>
    </row>
    <row r="1369" spans="8:8" x14ac:dyDescent="0.25">
      <c r="H1369" t="str">
        <f t="shared" si="21"/>
        <v/>
      </c>
    </row>
    <row r="1370" spans="8:8" x14ac:dyDescent="0.25">
      <c r="H1370" t="str">
        <f t="shared" si="21"/>
        <v/>
      </c>
    </row>
    <row r="1371" spans="8:8" x14ac:dyDescent="0.25">
      <c r="H1371" t="str">
        <f t="shared" si="21"/>
        <v/>
      </c>
    </row>
    <row r="1372" spans="8:8" x14ac:dyDescent="0.25">
      <c r="H1372" t="str">
        <f t="shared" si="21"/>
        <v/>
      </c>
    </row>
    <row r="1373" spans="8:8" x14ac:dyDescent="0.25">
      <c r="H1373" t="str">
        <f t="shared" si="21"/>
        <v/>
      </c>
    </row>
    <row r="1374" spans="8:8" x14ac:dyDescent="0.25">
      <c r="H1374" t="str">
        <f t="shared" si="21"/>
        <v/>
      </c>
    </row>
    <row r="1375" spans="8:8" x14ac:dyDescent="0.25">
      <c r="H1375" t="str">
        <f t="shared" si="21"/>
        <v/>
      </c>
    </row>
    <row r="1376" spans="8:8" x14ac:dyDescent="0.25">
      <c r="H1376" t="str">
        <f t="shared" si="21"/>
        <v/>
      </c>
    </row>
    <row r="1377" spans="8:8" x14ac:dyDescent="0.25">
      <c r="H1377" t="str">
        <f t="shared" si="21"/>
        <v/>
      </c>
    </row>
    <row r="1378" spans="8:8" x14ac:dyDescent="0.25">
      <c r="H1378" t="str">
        <f t="shared" si="21"/>
        <v/>
      </c>
    </row>
    <row r="1379" spans="8:8" x14ac:dyDescent="0.25">
      <c r="H1379" t="str">
        <f t="shared" si="21"/>
        <v/>
      </c>
    </row>
    <row r="1380" spans="8:8" x14ac:dyDescent="0.25">
      <c r="H1380" t="str">
        <f t="shared" si="21"/>
        <v/>
      </c>
    </row>
    <row r="1381" spans="8:8" x14ac:dyDescent="0.25">
      <c r="H1381" t="str">
        <f t="shared" si="21"/>
        <v/>
      </c>
    </row>
    <row r="1382" spans="8:8" x14ac:dyDescent="0.25">
      <c r="H1382" t="str">
        <f t="shared" si="21"/>
        <v/>
      </c>
    </row>
    <row r="1383" spans="8:8" x14ac:dyDescent="0.25">
      <c r="H1383" t="str">
        <f t="shared" si="21"/>
        <v/>
      </c>
    </row>
    <row r="1384" spans="8:8" x14ac:dyDescent="0.25">
      <c r="H1384" t="str">
        <f t="shared" si="21"/>
        <v/>
      </c>
    </row>
    <row r="1385" spans="8:8" x14ac:dyDescent="0.25">
      <c r="H1385" t="str">
        <f t="shared" si="21"/>
        <v/>
      </c>
    </row>
    <row r="1386" spans="8:8" x14ac:dyDescent="0.25">
      <c r="H1386" t="str">
        <f t="shared" si="21"/>
        <v/>
      </c>
    </row>
    <row r="1387" spans="8:8" x14ac:dyDescent="0.25">
      <c r="H1387" t="str">
        <f t="shared" si="21"/>
        <v/>
      </c>
    </row>
    <row r="1388" spans="8:8" x14ac:dyDescent="0.25">
      <c r="H1388" t="str">
        <f t="shared" si="21"/>
        <v/>
      </c>
    </row>
    <row r="1389" spans="8:8" x14ac:dyDescent="0.25">
      <c r="H1389" t="str">
        <f t="shared" si="21"/>
        <v/>
      </c>
    </row>
    <row r="1390" spans="8:8" x14ac:dyDescent="0.25">
      <c r="H1390" t="str">
        <f t="shared" si="21"/>
        <v/>
      </c>
    </row>
    <row r="1391" spans="8:8" x14ac:dyDescent="0.25">
      <c r="H1391" t="str">
        <f t="shared" si="21"/>
        <v/>
      </c>
    </row>
    <row r="1392" spans="8:8" x14ac:dyDescent="0.25">
      <c r="H1392" t="str">
        <f t="shared" si="21"/>
        <v/>
      </c>
    </row>
    <row r="1393" spans="8:8" x14ac:dyDescent="0.25">
      <c r="H1393" t="str">
        <f t="shared" si="21"/>
        <v/>
      </c>
    </row>
    <row r="1394" spans="8:8" x14ac:dyDescent="0.25">
      <c r="H1394" t="str">
        <f t="shared" si="21"/>
        <v/>
      </c>
    </row>
    <row r="1395" spans="8:8" x14ac:dyDescent="0.25">
      <c r="H1395" t="str">
        <f t="shared" si="21"/>
        <v/>
      </c>
    </row>
    <row r="1396" spans="8:8" x14ac:dyDescent="0.25">
      <c r="H1396" t="str">
        <f t="shared" si="21"/>
        <v/>
      </c>
    </row>
    <row r="1397" spans="8:8" x14ac:dyDescent="0.25">
      <c r="H1397" t="str">
        <f t="shared" si="21"/>
        <v/>
      </c>
    </row>
    <row r="1398" spans="8:8" x14ac:dyDescent="0.25">
      <c r="H1398" t="str">
        <f t="shared" si="21"/>
        <v/>
      </c>
    </row>
    <row r="1399" spans="8:8" x14ac:dyDescent="0.25">
      <c r="H1399" t="str">
        <f t="shared" si="21"/>
        <v/>
      </c>
    </row>
    <row r="1400" spans="8:8" x14ac:dyDescent="0.25">
      <c r="H1400" t="str">
        <f t="shared" si="21"/>
        <v/>
      </c>
    </row>
    <row r="1401" spans="8:8" x14ac:dyDescent="0.25">
      <c r="H1401" t="str">
        <f t="shared" si="21"/>
        <v/>
      </c>
    </row>
    <row r="1402" spans="8:8" x14ac:dyDescent="0.25">
      <c r="H1402" t="str">
        <f t="shared" si="21"/>
        <v/>
      </c>
    </row>
    <row r="1403" spans="8:8" x14ac:dyDescent="0.25">
      <c r="H1403" t="str">
        <f t="shared" si="21"/>
        <v/>
      </c>
    </row>
    <row r="1404" spans="8:8" x14ac:dyDescent="0.25">
      <c r="H1404" t="str">
        <f t="shared" si="21"/>
        <v/>
      </c>
    </row>
    <row r="1405" spans="8:8" x14ac:dyDescent="0.25">
      <c r="H1405" t="str">
        <f t="shared" si="21"/>
        <v/>
      </c>
    </row>
    <row r="1406" spans="8:8" x14ac:dyDescent="0.25">
      <c r="H1406" t="str">
        <f t="shared" si="21"/>
        <v/>
      </c>
    </row>
    <row r="1407" spans="8:8" x14ac:dyDescent="0.25">
      <c r="H1407" t="str">
        <f t="shared" si="21"/>
        <v/>
      </c>
    </row>
    <row r="1408" spans="8:8" x14ac:dyDescent="0.25">
      <c r="H1408" t="str">
        <f t="shared" si="21"/>
        <v/>
      </c>
    </row>
    <row r="1409" spans="8:8" x14ac:dyDescent="0.25">
      <c r="H1409" t="str">
        <f t="shared" si="21"/>
        <v/>
      </c>
    </row>
    <row r="1410" spans="8:8" x14ac:dyDescent="0.25">
      <c r="H1410" t="str">
        <f t="shared" ref="H1410:H1473" si="22">A1410&amp;B1410&amp;C1410&amp;D1410&amp;E1410&amp;F1410&amp;G1410</f>
        <v/>
      </c>
    </row>
    <row r="1411" spans="8:8" x14ac:dyDescent="0.25">
      <c r="H1411" t="str">
        <f t="shared" si="22"/>
        <v/>
      </c>
    </row>
    <row r="1412" spans="8:8" x14ac:dyDescent="0.25">
      <c r="H1412" t="str">
        <f t="shared" si="22"/>
        <v/>
      </c>
    </row>
    <row r="1413" spans="8:8" x14ac:dyDescent="0.25">
      <c r="H1413" t="str">
        <f t="shared" si="22"/>
        <v/>
      </c>
    </row>
    <row r="1414" spans="8:8" x14ac:dyDescent="0.25">
      <c r="H1414" t="str">
        <f t="shared" si="22"/>
        <v/>
      </c>
    </row>
    <row r="1415" spans="8:8" x14ac:dyDescent="0.25">
      <c r="H1415" t="str">
        <f t="shared" si="22"/>
        <v/>
      </c>
    </row>
    <row r="1416" spans="8:8" x14ac:dyDescent="0.25">
      <c r="H1416" t="str">
        <f t="shared" si="22"/>
        <v/>
      </c>
    </row>
    <row r="1417" spans="8:8" x14ac:dyDescent="0.25">
      <c r="H1417" t="str">
        <f t="shared" si="22"/>
        <v/>
      </c>
    </row>
    <row r="1418" spans="8:8" x14ac:dyDescent="0.25">
      <c r="H1418" t="str">
        <f t="shared" si="22"/>
        <v/>
      </c>
    </row>
    <row r="1419" spans="8:8" x14ac:dyDescent="0.25">
      <c r="H1419" t="str">
        <f t="shared" si="22"/>
        <v/>
      </c>
    </row>
    <row r="1420" spans="8:8" x14ac:dyDescent="0.25">
      <c r="H1420" t="str">
        <f t="shared" si="22"/>
        <v/>
      </c>
    </row>
    <row r="1421" spans="8:8" x14ac:dyDescent="0.25">
      <c r="H1421" t="str">
        <f t="shared" si="22"/>
        <v/>
      </c>
    </row>
    <row r="1422" spans="8:8" x14ac:dyDescent="0.25">
      <c r="H1422" t="str">
        <f t="shared" si="22"/>
        <v/>
      </c>
    </row>
    <row r="1423" spans="8:8" x14ac:dyDescent="0.25">
      <c r="H1423" t="str">
        <f t="shared" si="22"/>
        <v/>
      </c>
    </row>
    <row r="1424" spans="8:8" x14ac:dyDescent="0.25">
      <c r="H1424" t="str">
        <f t="shared" si="22"/>
        <v/>
      </c>
    </row>
    <row r="1425" spans="8:8" x14ac:dyDescent="0.25">
      <c r="H1425" t="str">
        <f t="shared" si="22"/>
        <v/>
      </c>
    </row>
    <row r="1426" spans="8:8" x14ac:dyDescent="0.25">
      <c r="H1426" t="str">
        <f t="shared" si="22"/>
        <v/>
      </c>
    </row>
    <row r="1427" spans="8:8" x14ac:dyDescent="0.25">
      <c r="H1427" t="str">
        <f t="shared" si="22"/>
        <v/>
      </c>
    </row>
    <row r="1428" spans="8:8" x14ac:dyDescent="0.25">
      <c r="H1428" t="str">
        <f t="shared" si="22"/>
        <v/>
      </c>
    </row>
    <row r="1429" spans="8:8" x14ac:dyDescent="0.25">
      <c r="H1429" t="str">
        <f t="shared" si="22"/>
        <v/>
      </c>
    </row>
    <row r="1430" spans="8:8" x14ac:dyDescent="0.25">
      <c r="H1430" t="str">
        <f t="shared" si="22"/>
        <v/>
      </c>
    </row>
    <row r="1431" spans="8:8" x14ac:dyDescent="0.25">
      <c r="H1431" t="str">
        <f t="shared" si="22"/>
        <v/>
      </c>
    </row>
    <row r="1432" spans="8:8" x14ac:dyDescent="0.25">
      <c r="H1432" t="str">
        <f t="shared" si="22"/>
        <v/>
      </c>
    </row>
    <row r="1433" spans="8:8" x14ac:dyDescent="0.25">
      <c r="H1433" t="str">
        <f t="shared" si="22"/>
        <v/>
      </c>
    </row>
    <row r="1434" spans="8:8" x14ac:dyDescent="0.25">
      <c r="H1434" t="str">
        <f t="shared" si="22"/>
        <v/>
      </c>
    </row>
    <row r="1435" spans="8:8" x14ac:dyDescent="0.25">
      <c r="H1435" t="str">
        <f t="shared" si="22"/>
        <v/>
      </c>
    </row>
    <row r="1436" spans="8:8" x14ac:dyDescent="0.25">
      <c r="H1436" t="str">
        <f t="shared" si="22"/>
        <v/>
      </c>
    </row>
    <row r="1437" spans="8:8" x14ac:dyDescent="0.25">
      <c r="H1437" t="str">
        <f t="shared" si="22"/>
        <v/>
      </c>
    </row>
    <row r="1438" spans="8:8" x14ac:dyDescent="0.25">
      <c r="H1438" t="str">
        <f t="shared" si="22"/>
        <v/>
      </c>
    </row>
    <row r="1439" spans="8:8" x14ac:dyDescent="0.25">
      <c r="H1439" t="str">
        <f t="shared" si="22"/>
        <v/>
      </c>
    </row>
    <row r="1440" spans="8:8" x14ac:dyDescent="0.25">
      <c r="H1440" t="str">
        <f t="shared" si="22"/>
        <v/>
      </c>
    </row>
    <row r="1441" spans="8:8" x14ac:dyDescent="0.25">
      <c r="H1441" t="str">
        <f t="shared" si="22"/>
        <v/>
      </c>
    </row>
    <row r="1442" spans="8:8" x14ac:dyDescent="0.25">
      <c r="H1442" t="str">
        <f t="shared" si="22"/>
        <v/>
      </c>
    </row>
    <row r="1443" spans="8:8" x14ac:dyDescent="0.25">
      <c r="H1443" t="str">
        <f t="shared" si="22"/>
        <v/>
      </c>
    </row>
    <row r="1444" spans="8:8" x14ac:dyDescent="0.25">
      <c r="H1444" t="str">
        <f t="shared" si="22"/>
        <v/>
      </c>
    </row>
    <row r="1445" spans="8:8" x14ac:dyDescent="0.25">
      <c r="H1445" t="str">
        <f t="shared" si="22"/>
        <v/>
      </c>
    </row>
    <row r="1446" spans="8:8" x14ac:dyDescent="0.25">
      <c r="H1446" t="str">
        <f t="shared" si="22"/>
        <v/>
      </c>
    </row>
    <row r="1447" spans="8:8" x14ac:dyDescent="0.25">
      <c r="H1447" t="str">
        <f t="shared" si="22"/>
        <v/>
      </c>
    </row>
    <row r="1448" spans="8:8" x14ac:dyDescent="0.25">
      <c r="H1448" t="str">
        <f t="shared" si="22"/>
        <v/>
      </c>
    </row>
    <row r="1449" spans="8:8" x14ac:dyDescent="0.25">
      <c r="H1449" t="str">
        <f t="shared" si="22"/>
        <v/>
      </c>
    </row>
    <row r="1450" spans="8:8" x14ac:dyDescent="0.25">
      <c r="H1450" t="str">
        <f t="shared" si="22"/>
        <v/>
      </c>
    </row>
    <row r="1451" spans="8:8" x14ac:dyDescent="0.25">
      <c r="H1451" t="str">
        <f t="shared" si="22"/>
        <v/>
      </c>
    </row>
    <row r="1452" spans="8:8" x14ac:dyDescent="0.25">
      <c r="H1452" t="str">
        <f t="shared" si="22"/>
        <v/>
      </c>
    </row>
    <row r="1453" spans="8:8" x14ac:dyDescent="0.25">
      <c r="H1453" t="str">
        <f t="shared" si="22"/>
        <v/>
      </c>
    </row>
    <row r="1454" spans="8:8" x14ac:dyDescent="0.25">
      <c r="H1454" t="str">
        <f t="shared" si="22"/>
        <v/>
      </c>
    </row>
    <row r="1455" spans="8:8" x14ac:dyDescent="0.25">
      <c r="H1455" t="str">
        <f t="shared" si="22"/>
        <v/>
      </c>
    </row>
    <row r="1456" spans="8:8" x14ac:dyDescent="0.25">
      <c r="H1456" t="str">
        <f t="shared" si="22"/>
        <v/>
      </c>
    </row>
    <row r="1457" spans="8:8" x14ac:dyDescent="0.25">
      <c r="H1457" t="str">
        <f t="shared" si="22"/>
        <v/>
      </c>
    </row>
    <row r="1458" spans="8:8" x14ac:dyDescent="0.25">
      <c r="H1458" t="str">
        <f t="shared" si="22"/>
        <v/>
      </c>
    </row>
    <row r="1459" spans="8:8" x14ac:dyDescent="0.25">
      <c r="H1459" t="str">
        <f t="shared" si="22"/>
        <v/>
      </c>
    </row>
    <row r="1460" spans="8:8" x14ac:dyDescent="0.25">
      <c r="H1460" t="str">
        <f t="shared" si="22"/>
        <v/>
      </c>
    </row>
    <row r="1461" spans="8:8" x14ac:dyDescent="0.25">
      <c r="H1461" t="str">
        <f t="shared" si="22"/>
        <v/>
      </c>
    </row>
    <row r="1462" spans="8:8" x14ac:dyDescent="0.25">
      <c r="H1462" t="str">
        <f t="shared" si="22"/>
        <v/>
      </c>
    </row>
    <row r="1463" spans="8:8" x14ac:dyDescent="0.25">
      <c r="H1463" t="str">
        <f t="shared" si="22"/>
        <v/>
      </c>
    </row>
    <row r="1464" spans="8:8" x14ac:dyDescent="0.25">
      <c r="H1464" t="str">
        <f t="shared" si="22"/>
        <v/>
      </c>
    </row>
    <row r="1465" spans="8:8" x14ac:dyDescent="0.25">
      <c r="H1465" t="str">
        <f t="shared" si="22"/>
        <v/>
      </c>
    </row>
    <row r="1466" spans="8:8" x14ac:dyDescent="0.25">
      <c r="H1466" t="str">
        <f t="shared" si="22"/>
        <v/>
      </c>
    </row>
    <row r="1467" spans="8:8" x14ac:dyDescent="0.25">
      <c r="H1467" t="str">
        <f t="shared" si="22"/>
        <v/>
      </c>
    </row>
    <row r="1468" spans="8:8" x14ac:dyDescent="0.25">
      <c r="H1468" t="str">
        <f t="shared" si="22"/>
        <v/>
      </c>
    </row>
    <row r="1469" spans="8:8" x14ac:dyDescent="0.25">
      <c r="H1469" t="str">
        <f t="shared" si="22"/>
        <v/>
      </c>
    </row>
    <row r="1470" spans="8:8" x14ac:dyDescent="0.25">
      <c r="H1470" t="str">
        <f t="shared" si="22"/>
        <v/>
      </c>
    </row>
    <row r="1471" spans="8:8" x14ac:dyDescent="0.25">
      <c r="H1471" t="str">
        <f t="shared" si="22"/>
        <v/>
      </c>
    </row>
    <row r="1472" spans="8:8" x14ac:dyDescent="0.25">
      <c r="H1472" t="str">
        <f t="shared" si="22"/>
        <v/>
      </c>
    </row>
    <row r="1473" spans="8:8" x14ac:dyDescent="0.25">
      <c r="H1473" t="str">
        <f t="shared" si="22"/>
        <v/>
      </c>
    </row>
    <row r="1474" spans="8:8" x14ac:dyDescent="0.25">
      <c r="H1474" t="str">
        <f t="shared" ref="H1474:H1495" si="23">A1474&amp;B1474&amp;C1474&amp;D1474&amp;E1474&amp;F1474&amp;G1474</f>
        <v/>
      </c>
    </row>
    <row r="1475" spans="8:8" x14ac:dyDescent="0.25">
      <c r="H1475" t="str">
        <f t="shared" si="23"/>
        <v/>
      </c>
    </row>
    <row r="1476" spans="8:8" x14ac:dyDescent="0.25">
      <c r="H1476" t="str">
        <f t="shared" si="23"/>
        <v/>
      </c>
    </row>
    <row r="1477" spans="8:8" x14ac:dyDescent="0.25">
      <c r="H1477" t="str">
        <f t="shared" si="23"/>
        <v/>
      </c>
    </row>
    <row r="1478" spans="8:8" x14ac:dyDescent="0.25">
      <c r="H1478" t="str">
        <f t="shared" si="23"/>
        <v/>
      </c>
    </row>
    <row r="1479" spans="8:8" x14ac:dyDescent="0.25">
      <c r="H1479" t="str">
        <f t="shared" si="23"/>
        <v/>
      </c>
    </row>
    <row r="1480" spans="8:8" x14ac:dyDescent="0.25">
      <c r="H1480" t="str">
        <f t="shared" si="23"/>
        <v/>
      </c>
    </row>
    <row r="1481" spans="8:8" x14ac:dyDescent="0.25">
      <c r="H1481" t="str">
        <f t="shared" si="23"/>
        <v/>
      </c>
    </row>
    <row r="1482" spans="8:8" x14ac:dyDescent="0.25">
      <c r="H1482" t="str">
        <f t="shared" si="23"/>
        <v/>
      </c>
    </row>
    <row r="1483" spans="8:8" x14ac:dyDescent="0.25">
      <c r="H1483" t="str">
        <f t="shared" si="23"/>
        <v/>
      </c>
    </row>
    <row r="1484" spans="8:8" x14ac:dyDescent="0.25">
      <c r="H1484" t="str">
        <f t="shared" si="23"/>
        <v/>
      </c>
    </row>
    <row r="1485" spans="8:8" x14ac:dyDescent="0.25">
      <c r="H1485" t="str">
        <f t="shared" si="23"/>
        <v/>
      </c>
    </row>
    <row r="1486" spans="8:8" x14ac:dyDescent="0.25">
      <c r="H1486" t="str">
        <f t="shared" si="23"/>
        <v/>
      </c>
    </row>
    <row r="1487" spans="8:8" x14ac:dyDescent="0.25">
      <c r="H1487" t="str">
        <f t="shared" si="23"/>
        <v/>
      </c>
    </row>
    <row r="1488" spans="8:8" x14ac:dyDescent="0.25">
      <c r="H1488" t="str">
        <f t="shared" si="23"/>
        <v/>
      </c>
    </row>
    <row r="1489" spans="8:8" x14ac:dyDescent="0.25">
      <c r="H1489" t="str">
        <f t="shared" si="23"/>
        <v/>
      </c>
    </row>
    <row r="1490" spans="8:8" x14ac:dyDescent="0.25">
      <c r="H1490" t="str">
        <f t="shared" si="23"/>
        <v/>
      </c>
    </row>
    <row r="1491" spans="8:8" x14ac:dyDescent="0.25">
      <c r="H1491" t="str">
        <f t="shared" si="23"/>
        <v/>
      </c>
    </row>
    <row r="1492" spans="8:8" x14ac:dyDescent="0.25">
      <c r="H1492" t="str">
        <f t="shared" si="23"/>
        <v/>
      </c>
    </row>
    <row r="1493" spans="8:8" x14ac:dyDescent="0.25">
      <c r="H1493" t="str">
        <f t="shared" si="23"/>
        <v/>
      </c>
    </row>
    <row r="1494" spans="8:8" x14ac:dyDescent="0.25">
      <c r="H1494" t="str">
        <f t="shared" si="23"/>
        <v/>
      </c>
    </row>
    <row r="1495" spans="8:8" x14ac:dyDescent="0.25">
      <c r="H1495" t="str">
        <f t="shared" si="23"/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30"/>
  <sheetViews>
    <sheetView workbookViewId="0">
      <selection activeCell="E18" sqref="E18"/>
    </sheetView>
  </sheetViews>
  <sheetFormatPr defaultRowHeight="15" x14ac:dyDescent="0.25"/>
  <cols>
    <col min="3" max="3" width="38.7109375" bestFit="1" customWidth="1"/>
    <col min="4" max="4" width="9.140625" style="3"/>
  </cols>
  <sheetData>
    <row r="4" spans="3:4" x14ac:dyDescent="0.25">
      <c r="C4" t="s">
        <v>314</v>
      </c>
      <c r="D4" s="3" t="s">
        <v>341</v>
      </c>
    </row>
    <row r="5" spans="3:4" x14ac:dyDescent="0.25">
      <c r="C5" t="s">
        <v>315</v>
      </c>
      <c r="D5" s="3" t="s">
        <v>341</v>
      </c>
    </row>
    <row r="6" spans="3:4" x14ac:dyDescent="0.25">
      <c r="C6" t="s">
        <v>316</v>
      </c>
      <c r="D6" s="3" t="s">
        <v>341</v>
      </c>
    </row>
    <row r="7" spans="3:4" x14ac:dyDescent="0.25">
      <c r="C7" t="s">
        <v>317</v>
      </c>
      <c r="D7" s="3" t="s">
        <v>341</v>
      </c>
    </row>
    <row r="8" spans="3:4" x14ac:dyDescent="0.25">
      <c r="C8" t="s">
        <v>318</v>
      </c>
      <c r="D8" s="3" t="s">
        <v>341</v>
      </c>
    </row>
    <row r="9" spans="3:4" x14ac:dyDescent="0.25">
      <c r="C9" t="s">
        <v>319</v>
      </c>
      <c r="D9" s="3" t="s">
        <v>341</v>
      </c>
    </row>
    <row r="10" spans="3:4" x14ac:dyDescent="0.25">
      <c r="C10" t="s">
        <v>320</v>
      </c>
      <c r="D10" s="3" t="s">
        <v>341</v>
      </c>
    </row>
    <row r="11" spans="3:4" x14ac:dyDescent="0.25">
      <c r="C11" t="s">
        <v>321</v>
      </c>
      <c r="D11" s="3" t="s">
        <v>341</v>
      </c>
    </row>
    <row r="12" spans="3:4" x14ac:dyDescent="0.25">
      <c r="C12" t="s">
        <v>322</v>
      </c>
      <c r="D12" s="3" t="s">
        <v>341</v>
      </c>
    </row>
    <row r="13" spans="3:4" x14ac:dyDescent="0.25">
      <c r="C13" t="s">
        <v>323</v>
      </c>
      <c r="D13" s="3" t="s">
        <v>342</v>
      </c>
    </row>
    <row r="14" spans="3:4" x14ac:dyDescent="0.25">
      <c r="C14" t="s">
        <v>324</v>
      </c>
      <c r="D14" s="3" t="s">
        <v>342</v>
      </c>
    </row>
    <row r="15" spans="3:4" x14ac:dyDescent="0.25">
      <c r="C15" t="s">
        <v>325</v>
      </c>
      <c r="D15" s="3" t="s">
        <v>342</v>
      </c>
    </row>
    <row r="16" spans="3:4" x14ac:dyDescent="0.25">
      <c r="C16" t="s">
        <v>326</v>
      </c>
      <c r="D16" s="3" t="s">
        <v>342</v>
      </c>
    </row>
    <row r="17" spans="3:4" x14ac:dyDescent="0.25">
      <c r="C17" t="s">
        <v>327</v>
      </c>
      <c r="D17" s="3" t="s">
        <v>342</v>
      </c>
    </row>
    <row r="18" spans="3:4" x14ac:dyDescent="0.25">
      <c r="C18" t="s">
        <v>328</v>
      </c>
      <c r="D18" s="3" t="s">
        <v>342</v>
      </c>
    </row>
    <row r="19" spans="3:4" x14ac:dyDescent="0.25">
      <c r="C19" t="s">
        <v>329</v>
      </c>
      <c r="D19" s="3" t="s">
        <v>342</v>
      </c>
    </row>
    <row r="20" spans="3:4" x14ac:dyDescent="0.25">
      <c r="C20" t="s">
        <v>330</v>
      </c>
      <c r="D20" s="3" t="s">
        <v>342</v>
      </c>
    </row>
    <row r="21" spans="3:4" x14ac:dyDescent="0.25">
      <c r="C21" t="s">
        <v>331</v>
      </c>
      <c r="D21" s="3" t="s">
        <v>342</v>
      </c>
    </row>
    <row r="22" spans="3:4" x14ac:dyDescent="0.25">
      <c r="C22" t="s">
        <v>332</v>
      </c>
      <c r="D22" s="3" t="s">
        <v>343</v>
      </c>
    </row>
    <row r="23" spans="3:4" x14ac:dyDescent="0.25">
      <c r="C23" t="s">
        <v>333</v>
      </c>
      <c r="D23" s="3" t="s">
        <v>343</v>
      </c>
    </row>
    <row r="24" spans="3:4" x14ac:dyDescent="0.25">
      <c r="C24" t="s">
        <v>334</v>
      </c>
      <c r="D24" s="3" t="s">
        <v>343</v>
      </c>
    </row>
    <row r="25" spans="3:4" x14ac:dyDescent="0.25">
      <c r="C25" t="s">
        <v>335</v>
      </c>
      <c r="D25" s="3" t="s">
        <v>343</v>
      </c>
    </row>
    <row r="26" spans="3:4" x14ac:dyDescent="0.25">
      <c r="C26" t="s">
        <v>336</v>
      </c>
      <c r="D26" s="3" t="s">
        <v>343</v>
      </c>
    </row>
    <row r="27" spans="3:4" x14ac:dyDescent="0.25">
      <c r="C27" t="s">
        <v>337</v>
      </c>
      <c r="D27" s="3" t="s">
        <v>343</v>
      </c>
    </row>
    <row r="28" spans="3:4" x14ac:dyDescent="0.25">
      <c r="C28" t="s">
        <v>338</v>
      </c>
      <c r="D28" s="3" t="s">
        <v>343</v>
      </c>
    </row>
    <row r="29" spans="3:4" x14ac:dyDescent="0.25">
      <c r="C29" t="s">
        <v>339</v>
      </c>
      <c r="D29" s="3" t="s">
        <v>343</v>
      </c>
    </row>
    <row r="30" spans="3:4" x14ac:dyDescent="0.25">
      <c r="C30" t="s">
        <v>340</v>
      </c>
      <c r="D30" s="3" t="s">
        <v>343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6"/>
  <sheetViews>
    <sheetView zoomScaleNormal="100" workbookViewId="0">
      <selection activeCell="D20" sqref="D20"/>
    </sheetView>
  </sheetViews>
  <sheetFormatPr defaultRowHeight="15" x14ac:dyDescent="0.25"/>
  <cols>
    <col min="2" max="2" width="28.28515625" bestFit="1" customWidth="1"/>
    <col min="3" max="3" width="38.5703125" bestFit="1" customWidth="1"/>
    <col min="4" max="4" width="46" bestFit="1" customWidth="1"/>
    <col min="5" max="5" width="8.140625" style="3" hidden="1" customWidth="1"/>
    <col min="6" max="7" width="9.85546875" hidden="1" customWidth="1"/>
    <col min="8" max="8" width="11.28515625" hidden="1" customWidth="1"/>
    <col min="9" max="10" width="28.28515625" hidden="1" customWidth="1"/>
    <col min="11" max="11" width="30.140625" customWidth="1"/>
    <col min="12" max="12" width="5.28515625" style="3" bestFit="1" customWidth="1"/>
    <col min="13" max="13" width="6.28515625" style="3" bestFit="1" customWidth="1"/>
    <col min="14" max="14" width="33.140625" style="14" bestFit="1" customWidth="1"/>
    <col min="15" max="15" width="35" bestFit="1" customWidth="1"/>
    <col min="16" max="16" width="5.28515625" style="3" bestFit="1" customWidth="1"/>
    <col min="17" max="17" width="6.28515625" style="3" bestFit="1" customWidth="1"/>
    <col min="18" max="18" width="33.140625" style="14" bestFit="1" customWidth="1"/>
    <col min="19" max="19" width="40.5703125" bestFit="1" customWidth="1"/>
    <col min="20" max="21" width="35" customWidth="1"/>
    <col min="22" max="22" width="5.28515625" bestFit="1" customWidth="1"/>
    <col min="23" max="23" width="6.28515625" style="3" bestFit="1" customWidth="1"/>
    <col min="24" max="24" width="66" bestFit="1" customWidth="1"/>
    <col min="25" max="25" width="20.85546875" bestFit="1" customWidth="1"/>
    <col min="26" max="26" width="36.7109375" bestFit="1" customWidth="1"/>
    <col min="27" max="27" width="77.140625" bestFit="1" customWidth="1"/>
    <col min="28" max="28" width="118.85546875" bestFit="1" customWidth="1"/>
    <col min="29" max="29" width="118.85546875" customWidth="1"/>
    <col min="30" max="30" width="98.5703125" bestFit="1" customWidth="1"/>
    <col min="31" max="31" width="71.85546875" customWidth="1"/>
    <col min="32" max="32" width="111.140625" bestFit="1" customWidth="1"/>
    <col min="33" max="33" width="140" customWidth="1"/>
    <col min="34" max="34" width="20.85546875" customWidth="1"/>
    <col min="35" max="36" width="80.42578125" customWidth="1"/>
    <col min="37" max="37" width="46.85546875" bestFit="1" customWidth="1"/>
    <col min="38" max="38" width="55.7109375" bestFit="1" customWidth="1"/>
  </cols>
  <sheetData>
    <row r="1" spans="1:38" ht="37.5" x14ac:dyDescent="0.3">
      <c r="B1" s="2" t="s">
        <v>849</v>
      </c>
      <c r="C1" s="2" t="s">
        <v>851</v>
      </c>
      <c r="D1" s="2" t="s">
        <v>496</v>
      </c>
      <c r="E1" s="11" t="s">
        <v>498</v>
      </c>
      <c r="F1" s="11" t="s">
        <v>499</v>
      </c>
      <c r="G1" s="11"/>
      <c r="H1" s="11" t="s">
        <v>517</v>
      </c>
      <c r="I1" s="15" t="s">
        <v>500</v>
      </c>
      <c r="J1" s="15" t="s">
        <v>504</v>
      </c>
      <c r="K1" s="15" t="s">
        <v>575</v>
      </c>
      <c r="L1" s="12" t="s">
        <v>262</v>
      </c>
      <c r="M1" s="11" t="s">
        <v>307</v>
      </c>
      <c r="N1" s="10" t="s">
        <v>604</v>
      </c>
      <c r="O1" s="2" t="s">
        <v>251</v>
      </c>
      <c r="P1" s="12" t="s">
        <v>262</v>
      </c>
      <c r="Q1" s="11" t="s">
        <v>307</v>
      </c>
      <c r="R1" s="10" t="s">
        <v>440</v>
      </c>
      <c r="S1" s="2" t="s">
        <v>305</v>
      </c>
      <c r="T1" s="2" t="s">
        <v>304</v>
      </c>
      <c r="U1" s="2" t="s">
        <v>267</v>
      </c>
      <c r="V1" s="2" t="s">
        <v>262</v>
      </c>
      <c r="W1" s="11" t="s">
        <v>307</v>
      </c>
      <c r="X1" s="2" t="s">
        <v>309</v>
      </c>
      <c r="Y1" s="2" t="s">
        <v>252</v>
      </c>
      <c r="Z1" s="2" t="s">
        <v>306</v>
      </c>
      <c r="AA1" s="2" t="s">
        <v>276</v>
      </c>
      <c r="AB1" s="2" t="s">
        <v>310</v>
      </c>
      <c r="AC1" s="2" t="s">
        <v>844</v>
      </c>
      <c r="AD1" s="2" t="s">
        <v>278</v>
      </c>
      <c r="AE1" s="2" t="s">
        <v>277</v>
      </c>
      <c r="AF1" s="2" t="s">
        <v>279</v>
      </c>
      <c r="AG1" s="2" t="s">
        <v>280</v>
      </c>
      <c r="AH1" s="2" t="s">
        <v>259</v>
      </c>
      <c r="AI1" s="2" t="s">
        <v>311</v>
      </c>
      <c r="AJ1" s="2" t="s">
        <v>312</v>
      </c>
      <c r="AK1" s="2" t="s">
        <v>312</v>
      </c>
    </row>
    <row r="2" spans="1:38" ht="18.75" x14ac:dyDescent="0.3">
      <c r="L2" s="12"/>
      <c r="M2" s="12"/>
      <c r="N2" s="13"/>
      <c r="O2" s="2"/>
      <c r="P2" s="12"/>
      <c r="Q2" s="12"/>
      <c r="R2" s="13"/>
      <c r="S2" s="2"/>
      <c r="T2" s="2"/>
      <c r="U2" s="2"/>
      <c r="V2" s="2"/>
      <c r="W2" s="1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1" t="str">
        <f>"       Create table ProgressTrackerForm_analysis ( application_ref INT NOT NULL, company_reg_no VARCHAR(150) NOT NULL, loan_number INT NOT NULL,"</f>
        <v xml:space="preserve">       Create table ProgressTrackerForm_analysis ( application_ref INT NOT NULL, company_reg_no VARCHAR(150) NOT NULL, loan_number INT NOT NULL,</v>
      </c>
      <c r="AJ2" s="1" t="s">
        <v>606</v>
      </c>
      <c r="AK2" t="str">
        <f>"( application_ref, company_reg_no, loan_number, "</f>
        <v xml:space="preserve">( application_ref, company_reg_no, loan_number, </v>
      </c>
      <c r="AL2" t="str">
        <f>"       ( '$application_ref', '$company_reg_no', '$loan_number', "</f>
        <v xml:space="preserve">       ( '$application_ref', '$company_reg_no', '$loan_number', </v>
      </c>
    </row>
    <row r="3" spans="1:38" x14ac:dyDescent="0.25">
      <c r="A3">
        <v>1</v>
      </c>
      <c r="B3" t="s">
        <v>850</v>
      </c>
      <c r="C3" t="s">
        <v>852</v>
      </c>
      <c r="D3" t="str">
        <f>B3&amp;C3</f>
        <v>CompanyDataTrackerDateSaved</v>
      </c>
      <c r="I3" t="s">
        <v>501</v>
      </c>
      <c r="L3" s="3">
        <f>LEN(K3)</f>
        <v>0</v>
      </c>
      <c r="M3" s="3">
        <f t="shared" ref="M3:M34" si="0">MAX(L:L)</f>
        <v>0</v>
      </c>
      <c r="N3" s="14" t="str">
        <f>K3&amp;REPT(" ",M3-L3)</f>
        <v/>
      </c>
      <c r="O3" t="str">
        <f>D3</f>
        <v>CompanyDataTrackerDateSaved</v>
      </c>
      <c r="P3" s="3">
        <f>LEN(O3)</f>
        <v>27</v>
      </c>
      <c r="Q3" s="3">
        <f t="shared" ref="Q3:Q34" si="1">MAX(P:P)</f>
        <v>50</v>
      </c>
      <c r="R3" s="14" t="str">
        <f>O3&amp;REPT(" ",Q3-P3)</f>
        <v xml:space="preserve">CompanyDataTrackerDateSaved                       </v>
      </c>
      <c r="S3" t="str">
        <f>"'"&amp;O3&amp;"'"</f>
        <v>'CompanyDataTrackerDateSaved'</v>
      </c>
      <c r="T3" t="str">
        <f>"$"&amp;O3</f>
        <v>$CompanyDataTrackerDateSaved</v>
      </c>
      <c r="U3" t="str">
        <f>"'"&amp;T3&amp;"'"</f>
        <v>'$CompanyDataTrackerDateSaved'</v>
      </c>
      <c r="V3">
        <f>LEN(U3)</f>
        <v>30</v>
      </c>
      <c r="W3" s="3">
        <f t="shared" ref="W3:W34" si="2">MAX(V:V)</f>
        <v>53</v>
      </c>
      <c r="X3" s="9" t="str">
        <f>"localStorage."&amp;R3</f>
        <v xml:space="preserve">localStorage.CompanyDataTrackerDateSaved                       </v>
      </c>
      <c r="Y3" s="7" t="s">
        <v>871</v>
      </c>
      <c r="Z3" t="str">
        <f>U3&amp;REPT(" ",W3-V3)</f>
        <v xml:space="preserve">'$CompanyDataTrackerDateSaved'                       </v>
      </c>
      <c r="AA3" t="str">
        <f>SUBSTITUTE(Z3,"'","")&amp;" = "&amp;"NULL"&amp;";" &amp; "// "&amp;Y3</f>
        <v>$CompanyDataTrackerDateSaved                        = NULL;// ProgressTrackerForm</v>
      </c>
      <c r="AB3" t="str">
        <f>"       if ("&amp;"typeof("&amp;X3&amp;")"&amp;"==  "&amp;CHAR(34)&amp;"undefined"&amp;CHAR(34)&amp;") { "&amp;X3&amp;" = "&amp;IF(RIGHT(O3,5)="Score",0,IF(RIGHT(O3,6)="Rating",CHAR(34)&amp;"Medium"&amp;CHAR(34),CHAR(34)&amp;CHAR(34)))&amp;"};"</f>
        <v xml:space="preserve">       if (typeof(localStorage.CompanyDataTrackerDateSaved                       )==  "undefined") { localStorage.CompanyDataTrackerDateSaved                        = ""};</v>
      </c>
      <c r="AC3" t="str">
        <f>"         $"&amp;N3&amp;"       =  $row["&amp;CHAR(34)&amp;K3&amp;CHAR(34)&amp;"];"</f>
        <v xml:space="preserve">         $       =  $row[""];</v>
      </c>
      <c r="AD3" t="str">
        <f>"         "&amp;X3&amp;" = '&lt;php? echo "&amp;SUBSTITUTE( U3,"'","")&amp;"?&gt;' ;"</f>
        <v xml:space="preserve">         localStorage.CompanyDataTrackerDateSaved                        = '&lt;php? echo $CompanyDataTrackerDateSaved?&gt;' ;</v>
      </c>
      <c r="AE3" t="str">
        <f>SUBSTITUTE(Z3,"'","")&amp;" =  "&amp;"$_POST["&amp;S3&amp;"] "&amp;";"</f>
        <v>$CompanyDataTrackerDateSaved                        =  $_POST['CompanyDataTrackerDateSaved'] ;</v>
      </c>
      <c r="AF3" t="str">
        <f t="shared" ref="AF3:AF34" si="3">"       "&amp;X3&amp;" =  document.ProgressTrackerForm."&amp;O3&amp;".value;"</f>
        <v xml:space="preserve">       localStorage.CompanyDataTrackerDateSaved                        =  document.ProgressTrackerForm.CompanyDataTrackerDateSaved.value;</v>
      </c>
      <c r="AG3" t="str">
        <f>"   document.ProgressTrackerForm."&amp;O3&amp;".value"&amp;" =  "&amp;TRIM(X3)&amp;";"</f>
        <v xml:space="preserve">   document.ProgressTrackerForm.CompanyDataTrackerDateSaved.value =  localStorage.CompanyDataTrackerDateSaved;</v>
      </c>
      <c r="AH3" t="s">
        <v>446</v>
      </c>
      <c r="AI3" t="str">
        <f xml:space="preserve"> "           "&amp;O3&amp;"  "&amp;AH3&amp;" NOT NULL,"</f>
        <v xml:space="preserve">           CompanyDataTrackerDateSaved  VARCHAR(100) NOT NULL,</v>
      </c>
      <c r="AJ3" t="str">
        <f>"       "&amp;N3&amp;" = "&amp;U3&amp;","</f>
        <v xml:space="preserve">        = '$CompanyDataTrackerDateSaved',</v>
      </c>
      <c r="AK3" t="str">
        <f t="shared" ref="AK3:AK62" si="4">"       "&amp;O3&amp;","</f>
        <v xml:space="preserve">       CompanyDataTrackerDateSaved,</v>
      </c>
      <c r="AL3" t="str">
        <f t="shared" ref="AL3:AL62" si="5">"       "&amp;U3&amp;","</f>
        <v xml:space="preserve">       '$CompanyDataTrackerDateSaved',</v>
      </c>
    </row>
    <row r="4" spans="1:38" x14ac:dyDescent="0.25">
      <c r="A4">
        <v>2</v>
      </c>
      <c r="B4" t="str">
        <f>B3</f>
        <v>CompanyData</v>
      </c>
      <c r="C4" t="s">
        <v>853</v>
      </c>
      <c r="D4" t="str">
        <f t="shared" ref="D4:D84" si="6">B4&amp;C4</f>
        <v>CompanyDataTrackerSavedBy</v>
      </c>
      <c r="I4" t="s">
        <v>503</v>
      </c>
      <c r="J4" t="s">
        <v>505</v>
      </c>
      <c r="L4" s="3">
        <f t="shared" ref="L4:L62" si="7">LEN(K4)</f>
        <v>0</v>
      </c>
      <c r="M4" s="3">
        <f t="shared" si="0"/>
        <v>0</v>
      </c>
      <c r="N4" s="14" t="str">
        <f t="shared" ref="N4:N62" si="8">K4&amp;REPT(" ",M4-L4)</f>
        <v/>
      </c>
      <c r="O4" t="str">
        <f t="shared" ref="O4:O84" si="9">D4</f>
        <v>CompanyDataTrackerSavedBy</v>
      </c>
      <c r="P4" s="3">
        <f t="shared" ref="P4:P62" si="10">LEN(O4)</f>
        <v>25</v>
      </c>
      <c r="Q4" s="3">
        <f t="shared" si="1"/>
        <v>50</v>
      </c>
      <c r="R4" s="14" t="str">
        <f t="shared" ref="R4:R62" si="11">O4&amp;REPT(" ",Q4-P4)</f>
        <v xml:space="preserve">CompanyDataTrackerSavedBy                         </v>
      </c>
      <c r="S4" t="str">
        <f t="shared" ref="S4:S62" si="12">"'"&amp;O4&amp;"'"</f>
        <v>'CompanyDataTrackerSavedBy'</v>
      </c>
      <c r="T4" t="str">
        <f t="shared" ref="T4:T61" si="13">"$"&amp;O4</f>
        <v>$CompanyDataTrackerSavedBy</v>
      </c>
      <c r="U4" t="str">
        <f t="shared" ref="U4:U62" si="14">"'"&amp;T4&amp;"'"</f>
        <v>'$CompanyDataTrackerSavedBy'</v>
      </c>
      <c r="V4">
        <f t="shared" ref="V4:V62" si="15">LEN(U4)</f>
        <v>28</v>
      </c>
      <c r="W4" s="3">
        <f t="shared" si="2"/>
        <v>53</v>
      </c>
      <c r="X4" s="9" t="str">
        <f t="shared" ref="X4:X62" si="16">"localStorage."&amp;R4</f>
        <v xml:space="preserve">localStorage.CompanyDataTrackerSavedBy                         </v>
      </c>
      <c r="Y4" s="7" t="s">
        <v>871</v>
      </c>
      <c r="Z4" t="str">
        <f t="shared" ref="Z4:Z62" si="17">U4&amp;REPT(" ",W4-V4)</f>
        <v xml:space="preserve">'$CompanyDataTrackerSavedBy'                         </v>
      </c>
      <c r="AA4" t="str">
        <f t="shared" ref="AA4:AA62" si="18">SUBSTITUTE(Z4,"'","")&amp;" = "&amp;"NULL"&amp;";" &amp; "// "&amp;Y4</f>
        <v>$CompanyDataTrackerSavedBy                          = NULL;// ProgressTrackerForm</v>
      </c>
      <c r="AB4" t="str">
        <f t="shared" ref="AB4:AB62" si="19">"       if ("&amp;"typeof("&amp;X4&amp;")"&amp;"==  "&amp;CHAR(34)&amp;"undefined"&amp;CHAR(34)&amp;") { "&amp;X4&amp;" = "&amp;IF(RIGHT(O4,5)="Score",0,IF(RIGHT(O4,6)="Rating",CHAR(34)&amp;"Medium"&amp;CHAR(34),CHAR(34)&amp;""&amp;CHAR(34)))&amp;"};"</f>
        <v xml:space="preserve">       if (typeof(localStorage.CompanyDataTrackerSavedBy                         )==  "undefined") { localStorage.CompanyDataTrackerSavedBy                          = ""};</v>
      </c>
      <c r="AC4" t="str">
        <f t="shared" ref="AC4:AC62" si="20">"         $"&amp;N4&amp;"       =  $row["&amp;CHAR(34)&amp;K4&amp;CHAR(34)&amp;"];"</f>
        <v xml:space="preserve">         $       =  $row[""];</v>
      </c>
      <c r="AD4" t="str">
        <f t="shared" ref="AD4:AD62" si="21">"         "&amp;X4&amp;" = '&lt;php? echo "&amp;SUBSTITUTE( U4,"'","")&amp;"?&gt;' ;"</f>
        <v xml:space="preserve">         localStorage.CompanyDataTrackerSavedBy                          = '&lt;php? echo $CompanyDataTrackerSavedBy?&gt;' ;</v>
      </c>
      <c r="AE4" t="str">
        <f>SUBSTITUTE(Z4,"'","")&amp;" =  "&amp;"str_replace(" &amp;CHAR(34)&amp;","&amp;CHAR(34)&amp;","&amp;CHAR(34)&amp;CHAR(34)&amp;",$_POST["&amp;S4&amp;"]) "&amp;";"</f>
        <v>$CompanyDataTrackerSavedBy                          =  str_replace(",","",$_POST['CompanyDataTrackerSavedBy']) ;</v>
      </c>
      <c r="AF4" t="str">
        <f t="shared" si="3"/>
        <v xml:space="preserve">       localStorage.CompanyDataTrackerSavedBy                          =  document.ProgressTrackerForm.CompanyDataTrackerSavedBy.value;</v>
      </c>
      <c r="AG4" t="str">
        <f t="shared" ref="AG4:AG67" si="22">"   document.ProgressTrackerForm."&amp;O4&amp;".value"&amp;" =  "&amp;TRIM(X4)&amp;";"</f>
        <v xml:space="preserve">   document.ProgressTrackerForm.CompanyDataTrackerSavedBy.value =  localStorage.CompanyDataTrackerSavedBy;</v>
      </c>
      <c r="AH4" t="s">
        <v>449</v>
      </c>
      <c r="AI4" t="str">
        <f t="shared" ref="AI4:AI62" si="23" xml:space="preserve"> "           "&amp;O4&amp;"  "&amp;AH4&amp;" NOT NULL,"</f>
        <v xml:space="preserve">           CompanyDataTrackerSavedBy  FLOAT NOT NULL,</v>
      </c>
      <c r="AJ4" t="str">
        <f t="shared" ref="AJ4:AJ62" si="24">"       "&amp;N4&amp;" = "&amp;U4&amp;","</f>
        <v xml:space="preserve">        = '$CompanyDataTrackerSavedBy',</v>
      </c>
      <c r="AK4" t="str">
        <f t="shared" si="4"/>
        <v xml:space="preserve">       CompanyDataTrackerSavedBy,</v>
      </c>
      <c r="AL4" t="str">
        <f t="shared" si="5"/>
        <v xml:space="preserve">       '$CompanyDataTrackerSavedBy',</v>
      </c>
    </row>
    <row r="5" spans="1:38" x14ac:dyDescent="0.25">
      <c r="A5">
        <v>3</v>
      </c>
      <c r="B5" t="str">
        <f t="shared" ref="B5:B62" si="25">B4</f>
        <v>CompanyData</v>
      </c>
      <c r="C5" t="s">
        <v>854</v>
      </c>
      <c r="D5" t="str">
        <f t="shared" si="6"/>
        <v>CompanyDataTracker1stReviewDate</v>
      </c>
      <c r="L5" s="3">
        <f t="shared" si="7"/>
        <v>0</v>
      </c>
      <c r="M5" s="3">
        <f t="shared" si="0"/>
        <v>0</v>
      </c>
      <c r="N5" s="14" t="str">
        <f t="shared" si="8"/>
        <v/>
      </c>
      <c r="O5" t="str">
        <f t="shared" si="9"/>
        <v>CompanyDataTracker1stReviewDate</v>
      </c>
      <c r="P5" s="3">
        <f t="shared" si="10"/>
        <v>31</v>
      </c>
      <c r="Q5" s="3">
        <f t="shared" si="1"/>
        <v>50</v>
      </c>
      <c r="R5" s="14" t="str">
        <f t="shared" si="11"/>
        <v xml:space="preserve">CompanyDataTracker1stReviewDate                   </v>
      </c>
      <c r="S5" t="str">
        <f t="shared" si="12"/>
        <v>'CompanyDataTracker1stReviewDate'</v>
      </c>
      <c r="T5" t="str">
        <f t="shared" si="13"/>
        <v>$CompanyDataTracker1stReviewDate</v>
      </c>
      <c r="U5" t="str">
        <f t="shared" si="14"/>
        <v>'$CompanyDataTracker1stReviewDate'</v>
      </c>
      <c r="V5">
        <f t="shared" si="15"/>
        <v>34</v>
      </c>
      <c r="W5" s="3">
        <f t="shared" si="2"/>
        <v>53</v>
      </c>
      <c r="X5" s="9" t="str">
        <f t="shared" si="16"/>
        <v xml:space="preserve">localStorage.CompanyDataTracker1stReviewDate                   </v>
      </c>
      <c r="Y5" s="7" t="s">
        <v>871</v>
      </c>
      <c r="Z5" t="str">
        <f t="shared" si="17"/>
        <v xml:space="preserve">'$CompanyDataTracker1stReviewDate'                   </v>
      </c>
      <c r="AA5" t="str">
        <f t="shared" si="18"/>
        <v>$CompanyDataTracker1stReviewDate                    = NULL;// ProgressTrackerForm</v>
      </c>
      <c r="AB5" t="str">
        <f t="shared" si="19"/>
        <v xml:space="preserve">       if (typeof(localStorage.CompanyDataTracker1stReviewDate                   )==  "undefined") { localStorage.CompanyDataTracker1stReviewDate                    = ""};</v>
      </c>
      <c r="AC5" t="str">
        <f t="shared" si="20"/>
        <v xml:space="preserve">         $       =  $row[""];</v>
      </c>
      <c r="AD5" t="str">
        <f t="shared" si="21"/>
        <v xml:space="preserve">         localStorage.CompanyDataTracker1stReviewDate                    = '&lt;php? echo $CompanyDataTracker1stReviewDate?&gt;' ;</v>
      </c>
      <c r="AE5" t="str">
        <f t="shared" ref="AE5:AE61" si="26">SUBSTITUTE(Z5,"'","")&amp;" =  "&amp;"$_POST["&amp;S5&amp;"] "&amp;";"</f>
        <v>$CompanyDataTracker1stReviewDate                    =  $_POST['CompanyDataTracker1stReviewDate'] ;</v>
      </c>
      <c r="AF5" t="str">
        <f t="shared" si="3"/>
        <v xml:space="preserve">       localStorage.CompanyDataTracker1stReviewDate                    =  document.ProgressTrackerForm.CompanyDataTracker1stReviewDate.value;</v>
      </c>
      <c r="AG5" t="str">
        <f t="shared" si="22"/>
        <v xml:space="preserve">   document.ProgressTrackerForm.CompanyDataTracker1stReviewDate.value =  localStorage.CompanyDataTracker1stReviewDate;</v>
      </c>
      <c r="AH5" t="s">
        <v>446</v>
      </c>
      <c r="AI5" t="str">
        <f t="shared" si="23"/>
        <v xml:space="preserve">           CompanyDataTracker1stReviewDate  VARCHAR(100) NOT NULL,</v>
      </c>
      <c r="AJ5" t="str">
        <f t="shared" si="24"/>
        <v xml:space="preserve">        = '$CompanyDataTracker1stReviewDate',</v>
      </c>
      <c r="AK5" t="str">
        <f t="shared" si="4"/>
        <v xml:space="preserve">       CompanyDataTracker1stReviewDate,</v>
      </c>
      <c r="AL5" t="str">
        <f t="shared" si="5"/>
        <v xml:space="preserve">       '$CompanyDataTracker1stReviewDate',</v>
      </c>
    </row>
    <row r="6" spans="1:38" x14ac:dyDescent="0.25">
      <c r="A6">
        <v>4</v>
      </c>
      <c r="B6" t="str">
        <f t="shared" ref="B6" si="27">B5</f>
        <v>CompanyData</v>
      </c>
      <c r="C6" t="s">
        <v>872</v>
      </c>
      <c r="D6" t="str">
        <f t="shared" ref="D6" si="28">B6&amp;C6</f>
        <v>CompanyDataTracker1stReviewer</v>
      </c>
      <c r="L6" s="3">
        <f t="shared" ref="L6" si="29">LEN(K6)</f>
        <v>0</v>
      </c>
      <c r="M6" s="3">
        <f t="shared" si="0"/>
        <v>0</v>
      </c>
      <c r="N6" s="14" t="str">
        <f t="shared" ref="N6" si="30">K6&amp;REPT(" ",M6-L6)</f>
        <v/>
      </c>
      <c r="O6" t="str">
        <f t="shared" ref="O6" si="31">D6</f>
        <v>CompanyDataTracker1stReviewer</v>
      </c>
      <c r="P6" s="3">
        <f t="shared" ref="P6" si="32">LEN(O6)</f>
        <v>29</v>
      </c>
      <c r="Q6" s="3">
        <f t="shared" si="1"/>
        <v>50</v>
      </c>
      <c r="R6" s="14" t="str">
        <f t="shared" ref="R6" si="33">O6&amp;REPT(" ",Q6-P6)</f>
        <v xml:space="preserve">CompanyDataTracker1stReviewer                     </v>
      </c>
      <c r="S6" t="str">
        <f t="shared" ref="S6" si="34">"'"&amp;O6&amp;"'"</f>
        <v>'CompanyDataTracker1stReviewer'</v>
      </c>
      <c r="T6" t="str">
        <f t="shared" ref="T6" si="35">"$"&amp;O6</f>
        <v>$CompanyDataTracker1stReviewer</v>
      </c>
      <c r="U6" t="str">
        <f t="shared" ref="U6" si="36">"'"&amp;T6&amp;"'"</f>
        <v>'$CompanyDataTracker1stReviewer'</v>
      </c>
      <c r="V6">
        <f t="shared" ref="V6" si="37">LEN(U6)</f>
        <v>32</v>
      </c>
      <c r="W6" s="3">
        <f t="shared" si="2"/>
        <v>53</v>
      </c>
      <c r="X6" s="9" t="str">
        <f t="shared" ref="X6" si="38">"localStorage."&amp;R6</f>
        <v xml:space="preserve">localStorage.CompanyDataTracker1stReviewer                     </v>
      </c>
      <c r="Y6" s="7" t="s">
        <v>871</v>
      </c>
      <c r="Z6" t="str">
        <f t="shared" ref="Z6" si="39">U6&amp;REPT(" ",W6-V6)</f>
        <v xml:space="preserve">'$CompanyDataTracker1stReviewer'                     </v>
      </c>
      <c r="AA6" t="str">
        <f t="shared" ref="AA6" si="40">SUBSTITUTE(Z6,"'","")&amp;" = "&amp;"NULL"&amp;";" &amp; "// "&amp;Y6</f>
        <v>$CompanyDataTracker1stReviewer                      = NULL;// ProgressTrackerForm</v>
      </c>
      <c r="AB6" t="str">
        <f t="shared" ref="AB6" si="41">"       if ("&amp;"typeof("&amp;X6&amp;")"&amp;"==  "&amp;CHAR(34)&amp;"undefined"&amp;CHAR(34)&amp;") { "&amp;X6&amp;" = "&amp;IF(RIGHT(O6,5)="Score",0,IF(RIGHT(O6,6)="Rating",CHAR(34)&amp;"Medium"&amp;CHAR(34),CHAR(34)&amp;""&amp;CHAR(34)))&amp;"};"</f>
        <v xml:space="preserve">       if (typeof(localStorage.CompanyDataTracker1stReviewer                     )==  "undefined") { localStorage.CompanyDataTracker1stReviewer                      = ""};</v>
      </c>
      <c r="AC6" t="str">
        <f t="shared" ref="AC6" si="42">"         $"&amp;N6&amp;"       =  $row["&amp;CHAR(34)&amp;K6&amp;CHAR(34)&amp;"];"</f>
        <v xml:space="preserve">         $       =  $row[""];</v>
      </c>
      <c r="AD6" t="str">
        <f t="shared" ref="AD6" si="43">"         "&amp;X6&amp;" = '&lt;php? echo "&amp;SUBSTITUTE( U6,"'","")&amp;"?&gt;' ;"</f>
        <v xml:space="preserve">         localStorage.CompanyDataTracker1stReviewer                      = '&lt;php? echo $CompanyDataTracker1stReviewer?&gt;' ;</v>
      </c>
      <c r="AE6" t="str">
        <f t="shared" ref="AE6" si="44">SUBSTITUTE(Z6,"'","")&amp;" =  "&amp;"$_POST["&amp;S6&amp;"] "&amp;";"</f>
        <v>$CompanyDataTracker1stReviewer                      =  $_POST['CompanyDataTracker1stReviewer'] ;</v>
      </c>
      <c r="AF6" t="str">
        <f t="shared" si="3"/>
        <v xml:space="preserve">       localStorage.CompanyDataTracker1stReviewer                      =  document.ProgressTrackerForm.CompanyDataTracker1stReviewer.value;</v>
      </c>
      <c r="AG6" t="str">
        <f t="shared" si="22"/>
        <v xml:space="preserve">   document.ProgressTrackerForm.CompanyDataTracker1stReviewer.value =  localStorage.CompanyDataTracker1stReviewer;</v>
      </c>
      <c r="AH6" t="s">
        <v>450</v>
      </c>
      <c r="AI6" t="str">
        <f t="shared" ref="AI6" si="45" xml:space="preserve"> "           "&amp;O6&amp;"  "&amp;AH6&amp;" NOT NULL,"</f>
        <v xml:space="preserve">           CompanyDataTracker1stReviewer  INT NOT NULL,</v>
      </c>
      <c r="AJ6" t="str">
        <f t="shared" ref="AJ6" si="46">"       "&amp;N6&amp;" = "&amp;U6&amp;","</f>
        <v xml:space="preserve">        = '$CompanyDataTracker1stReviewer',</v>
      </c>
      <c r="AK6" t="str">
        <f t="shared" ref="AK6" si="47">"       "&amp;O6&amp;","</f>
        <v xml:space="preserve">       CompanyDataTracker1stReviewer,</v>
      </c>
      <c r="AL6" t="str">
        <f t="shared" ref="AL6" si="48">"       "&amp;U6&amp;","</f>
        <v xml:space="preserve">       '$CompanyDataTracker1stReviewer',</v>
      </c>
    </row>
    <row r="7" spans="1:38" x14ac:dyDescent="0.25">
      <c r="A7">
        <v>5</v>
      </c>
      <c r="B7" t="str">
        <f>B5</f>
        <v>CompanyData</v>
      </c>
      <c r="C7" t="s">
        <v>855</v>
      </c>
      <c r="D7" t="str">
        <f t="shared" si="6"/>
        <v>CompanyDataTracker2ndReviewDate</v>
      </c>
      <c r="F7">
        <f>1200000*40%/12</f>
        <v>40000</v>
      </c>
      <c r="L7" s="3">
        <f t="shared" si="7"/>
        <v>0</v>
      </c>
      <c r="M7" s="3">
        <f t="shared" si="0"/>
        <v>0</v>
      </c>
      <c r="N7" s="14" t="str">
        <f t="shared" si="8"/>
        <v/>
      </c>
      <c r="O7" t="str">
        <f t="shared" si="9"/>
        <v>CompanyDataTracker2ndReviewDate</v>
      </c>
      <c r="P7" s="3">
        <f t="shared" si="10"/>
        <v>31</v>
      </c>
      <c r="Q7" s="3">
        <f t="shared" si="1"/>
        <v>50</v>
      </c>
      <c r="R7" s="14" t="str">
        <f t="shared" si="11"/>
        <v xml:space="preserve">CompanyDataTracker2ndReviewDate                   </v>
      </c>
      <c r="S7" t="str">
        <f t="shared" si="12"/>
        <v>'CompanyDataTracker2ndReviewDate'</v>
      </c>
      <c r="T7" t="str">
        <f t="shared" si="13"/>
        <v>$CompanyDataTracker2ndReviewDate</v>
      </c>
      <c r="U7" t="str">
        <f t="shared" si="14"/>
        <v>'$CompanyDataTracker2ndReviewDate'</v>
      </c>
      <c r="V7">
        <f t="shared" si="15"/>
        <v>34</v>
      </c>
      <c r="W7" s="3">
        <f t="shared" si="2"/>
        <v>53</v>
      </c>
      <c r="X7" s="9" t="str">
        <f t="shared" si="16"/>
        <v xml:space="preserve">localStorage.CompanyDataTracker2ndReviewDate                   </v>
      </c>
      <c r="Y7" s="7" t="s">
        <v>871</v>
      </c>
      <c r="Z7" t="str">
        <f t="shared" si="17"/>
        <v xml:space="preserve">'$CompanyDataTracker2ndReviewDate'                   </v>
      </c>
      <c r="AA7" t="str">
        <f t="shared" si="18"/>
        <v>$CompanyDataTracker2ndReviewDate                    = NULL;// ProgressTrackerForm</v>
      </c>
      <c r="AB7" t="str">
        <f t="shared" si="19"/>
        <v xml:space="preserve">       if (typeof(localStorage.CompanyDataTracker2ndReviewDate                   )==  "undefined") { localStorage.CompanyDataTracker2ndReviewDate                    = ""};</v>
      </c>
      <c r="AC7" t="str">
        <f t="shared" si="20"/>
        <v xml:space="preserve">         $       =  $row[""];</v>
      </c>
      <c r="AD7" t="str">
        <f t="shared" si="21"/>
        <v xml:space="preserve">         localStorage.CompanyDataTracker2ndReviewDate                    = '&lt;php? echo $CompanyDataTracker2ndReviewDate?&gt;' ;</v>
      </c>
      <c r="AE7" t="str">
        <f t="shared" si="26"/>
        <v>$CompanyDataTracker2ndReviewDate                    =  $_POST['CompanyDataTracker2ndReviewDate'] ;</v>
      </c>
      <c r="AF7" t="str">
        <f t="shared" si="3"/>
        <v xml:space="preserve">       localStorage.CompanyDataTracker2ndReviewDate                    =  document.ProgressTrackerForm.CompanyDataTracker2ndReviewDate.value;</v>
      </c>
      <c r="AG7" t="str">
        <f t="shared" si="22"/>
        <v xml:space="preserve">   document.ProgressTrackerForm.CompanyDataTracker2ndReviewDate.value =  localStorage.CompanyDataTracker2ndReviewDate;</v>
      </c>
      <c r="AH7" t="s">
        <v>447</v>
      </c>
      <c r="AI7" t="str">
        <f t="shared" si="23"/>
        <v xml:space="preserve">           CompanyDataTracker2ndReviewDate  DATE NOT NULL,</v>
      </c>
      <c r="AJ7" t="str">
        <f t="shared" si="24"/>
        <v xml:space="preserve">        = '$CompanyDataTracker2ndReviewDate',</v>
      </c>
      <c r="AK7" t="str">
        <f t="shared" si="4"/>
        <v xml:space="preserve">       CompanyDataTracker2ndReviewDate,</v>
      </c>
      <c r="AL7" t="str">
        <f t="shared" si="5"/>
        <v xml:space="preserve">       '$CompanyDataTracker2ndReviewDate',</v>
      </c>
    </row>
    <row r="8" spans="1:38" x14ac:dyDescent="0.25">
      <c r="A8">
        <v>6</v>
      </c>
      <c r="B8" t="str">
        <f t="shared" si="25"/>
        <v>CompanyData</v>
      </c>
      <c r="C8" t="s">
        <v>856</v>
      </c>
      <c r="D8" t="str">
        <f t="shared" si="6"/>
        <v>CompanyDataTracker2ndReviewer</v>
      </c>
      <c r="L8" s="3">
        <f t="shared" si="7"/>
        <v>0</v>
      </c>
      <c r="M8" s="3">
        <f t="shared" si="0"/>
        <v>0</v>
      </c>
      <c r="N8" s="14" t="str">
        <f t="shared" si="8"/>
        <v/>
      </c>
      <c r="O8" t="str">
        <f t="shared" si="9"/>
        <v>CompanyDataTracker2ndReviewer</v>
      </c>
      <c r="P8" s="3">
        <f t="shared" si="10"/>
        <v>29</v>
      </c>
      <c r="Q8" s="3">
        <f t="shared" si="1"/>
        <v>50</v>
      </c>
      <c r="R8" s="14" t="str">
        <f t="shared" si="11"/>
        <v xml:space="preserve">CompanyDataTracker2ndReviewer                     </v>
      </c>
      <c r="S8" t="str">
        <f t="shared" si="12"/>
        <v>'CompanyDataTracker2ndReviewer'</v>
      </c>
      <c r="T8" t="str">
        <f t="shared" si="13"/>
        <v>$CompanyDataTracker2ndReviewer</v>
      </c>
      <c r="U8" t="str">
        <f t="shared" si="14"/>
        <v>'$CompanyDataTracker2ndReviewer'</v>
      </c>
      <c r="V8">
        <f t="shared" si="15"/>
        <v>32</v>
      </c>
      <c r="W8" s="3">
        <f t="shared" si="2"/>
        <v>53</v>
      </c>
      <c r="X8" s="9" t="str">
        <f t="shared" si="16"/>
        <v xml:space="preserve">localStorage.CompanyDataTracker2ndReviewer                     </v>
      </c>
      <c r="Y8" s="7" t="s">
        <v>871</v>
      </c>
      <c r="Z8" t="str">
        <f t="shared" si="17"/>
        <v xml:space="preserve">'$CompanyDataTracker2ndReviewer'                     </v>
      </c>
      <c r="AA8" t="str">
        <f t="shared" si="18"/>
        <v>$CompanyDataTracker2ndReviewer                      = NULL;// ProgressTrackerForm</v>
      </c>
      <c r="AB8" t="str">
        <f t="shared" si="19"/>
        <v xml:space="preserve">       if (typeof(localStorage.CompanyDataTracker2ndReviewer                     )==  "undefined") { localStorage.CompanyDataTracker2ndReviewer                      = ""};</v>
      </c>
      <c r="AC8" t="str">
        <f t="shared" si="20"/>
        <v xml:space="preserve">         $       =  $row[""];</v>
      </c>
      <c r="AD8" t="str">
        <f t="shared" si="21"/>
        <v xml:space="preserve">         localStorage.CompanyDataTracker2ndReviewer                      = '&lt;php? echo $CompanyDataTracker2ndReviewer?&gt;' ;</v>
      </c>
      <c r="AE8" t="str">
        <f t="shared" si="26"/>
        <v>$CompanyDataTracker2ndReviewer                      =  $_POST['CompanyDataTracker2ndReviewer'] ;</v>
      </c>
      <c r="AF8" t="str">
        <f t="shared" si="3"/>
        <v xml:space="preserve">       localStorage.CompanyDataTracker2ndReviewer                      =  document.ProgressTrackerForm.CompanyDataTracker2ndReviewer.value;</v>
      </c>
      <c r="AG8" t="str">
        <f t="shared" si="22"/>
        <v xml:space="preserve">   document.ProgressTrackerForm.CompanyDataTracker2ndReviewer.value =  localStorage.CompanyDataTracker2ndReviewer;</v>
      </c>
      <c r="AH8" t="s">
        <v>450</v>
      </c>
      <c r="AI8" t="str">
        <f t="shared" si="23"/>
        <v xml:space="preserve">           CompanyDataTracker2ndReviewer  INT NOT NULL,</v>
      </c>
      <c r="AJ8" t="str">
        <f t="shared" si="24"/>
        <v xml:space="preserve">        = '$CompanyDataTracker2ndReviewer',</v>
      </c>
      <c r="AK8" t="str">
        <f t="shared" si="4"/>
        <v xml:space="preserve">       CompanyDataTracker2ndReviewer,</v>
      </c>
      <c r="AL8" t="str">
        <f t="shared" si="5"/>
        <v xml:space="preserve">       '$CompanyDataTracker2ndReviewer',</v>
      </c>
    </row>
    <row r="9" spans="1:38" x14ac:dyDescent="0.25">
      <c r="A9">
        <v>7</v>
      </c>
      <c r="B9" t="str">
        <f t="shared" si="25"/>
        <v>CompanyData</v>
      </c>
      <c r="C9" t="s">
        <v>857</v>
      </c>
      <c r="D9" t="str">
        <f t="shared" si="6"/>
        <v>CompanyDataTracker1stReviewComment</v>
      </c>
      <c r="L9" s="3">
        <f t="shared" si="7"/>
        <v>0</v>
      </c>
      <c r="M9" s="3">
        <f t="shared" si="0"/>
        <v>0</v>
      </c>
      <c r="N9" s="14" t="str">
        <f t="shared" si="8"/>
        <v/>
      </c>
      <c r="O9" t="str">
        <f t="shared" si="9"/>
        <v>CompanyDataTracker1stReviewComment</v>
      </c>
      <c r="P9" s="3">
        <f t="shared" si="10"/>
        <v>34</v>
      </c>
      <c r="Q9" s="3">
        <f t="shared" si="1"/>
        <v>50</v>
      </c>
      <c r="R9" s="14" t="str">
        <f t="shared" si="11"/>
        <v xml:space="preserve">CompanyDataTracker1stReviewComment                </v>
      </c>
      <c r="S9" t="str">
        <f t="shared" si="12"/>
        <v>'CompanyDataTracker1stReviewComment'</v>
      </c>
      <c r="T9" t="str">
        <f t="shared" si="13"/>
        <v>$CompanyDataTracker1stReviewComment</v>
      </c>
      <c r="U9" t="str">
        <f t="shared" si="14"/>
        <v>'$CompanyDataTracker1stReviewComment'</v>
      </c>
      <c r="V9">
        <f t="shared" si="15"/>
        <v>37</v>
      </c>
      <c r="W9" s="3">
        <f t="shared" si="2"/>
        <v>53</v>
      </c>
      <c r="X9" s="9" t="str">
        <f t="shared" si="16"/>
        <v xml:space="preserve">localStorage.CompanyDataTracker1stReviewComment                </v>
      </c>
      <c r="Y9" s="7" t="s">
        <v>871</v>
      </c>
      <c r="Z9" t="str">
        <f t="shared" si="17"/>
        <v xml:space="preserve">'$CompanyDataTracker1stReviewComment'                </v>
      </c>
      <c r="AA9" t="str">
        <f t="shared" si="18"/>
        <v>$CompanyDataTracker1stReviewComment                 = NULL;// ProgressTrackerForm</v>
      </c>
      <c r="AB9" t="str">
        <f t="shared" si="19"/>
        <v xml:space="preserve">       if (typeof(localStorage.CompanyDataTracker1stReviewComment                )==  "undefined") { localStorage.CompanyDataTracker1stReviewComment                 = ""};</v>
      </c>
      <c r="AC9" t="str">
        <f t="shared" si="20"/>
        <v xml:space="preserve">         $       =  $row[""];</v>
      </c>
      <c r="AD9" t="str">
        <f t="shared" si="21"/>
        <v xml:space="preserve">         localStorage.CompanyDataTracker1stReviewComment                 = '&lt;php? echo $CompanyDataTracker1stReviewComment?&gt;' ;</v>
      </c>
      <c r="AE9" t="str">
        <f t="shared" si="26"/>
        <v>$CompanyDataTracker1stReviewComment                 =  $_POST['CompanyDataTracker1stReviewComment'] ;</v>
      </c>
      <c r="AF9" t="str">
        <f t="shared" si="3"/>
        <v xml:space="preserve">       localStorage.CompanyDataTracker1stReviewComment                 =  document.ProgressTrackerForm.CompanyDataTracker1stReviewComment.value;</v>
      </c>
      <c r="AG9" t="str">
        <f t="shared" si="22"/>
        <v xml:space="preserve">   document.ProgressTrackerForm.CompanyDataTracker1stReviewComment.value =  localStorage.CompanyDataTracker1stReviewComment;</v>
      </c>
      <c r="AH9" t="s">
        <v>450</v>
      </c>
      <c r="AI9" t="str">
        <f t="shared" si="23"/>
        <v xml:space="preserve">           CompanyDataTracker1stReviewComment  INT NOT NULL,</v>
      </c>
      <c r="AJ9" t="str">
        <f t="shared" si="24"/>
        <v xml:space="preserve">        = '$CompanyDataTracker1stReviewComment',</v>
      </c>
      <c r="AK9" t="str">
        <f t="shared" si="4"/>
        <v xml:space="preserve">       CompanyDataTracker1stReviewComment,</v>
      </c>
      <c r="AL9" t="str">
        <f t="shared" si="5"/>
        <v xml:space="preserve">       '$CompanyDataTracker1stReviewComment',</v>
      </c>
    </row>
    <row r="10" spans="1:38" x14ac:dyDescent="0.25">
      <c r="A10">
        <v>8</v>
      </c>
      <c r="B10" t="str">
        <f t="shared" si="25"/>
        <v>CompanyData</v>
      </c>
      <c r="C10" t="s">
        <v>858</v>
      </c>
      <c r="D10" t="str">
        <f t="shared" si="6"/>
        <v>CompanyDataTracker2ndReviewComment</v>
      </c>
      <c r="I10" t="s">
        <v>503</v>
      </c>
      <c r="L10" s="3">
        <f t="shared" si="7"/>
        <v>0</v>
      </c>
      <c r="M10" s="3">
        <f t="shared" si="0"/>
        <v>0</v>
      </c>
      <c r="N10" s="14" t="str">
        <f t="shared" si="8"/>
        <v/>
      </c>
      <c r="O10" t="str">
        <f t="shared" si="9"/>
        <v>CompanyDataTracker2ndReviewComment</v>
      </c>
      <c r="P10" s="3">
        <f t="shared" si="10"/>
        <v>34</v>
      </c>
      <c r="Q10" s="3">
        <f t="shared" si="1"/>
        <v>50</v>
      </c>
      <c r="R10" s="14" t="str">
        <f t="shared" si="11"/>
        <v xml:space="preserve">CompanyDataTracker2ndReviewComment                </v>
      </c>
      <c r="S10" t="str">
        <f t="shared" si="12"/>
        <v>'CompanyDataTracker2ndReviewComment'</v>
      </c>
      <c r="T10" t="str">
        <f t="shared" si="13"/>
        <v>$CompanyDataTracker2ndReviewComment</v>
      </c>
      <c r="U10" t="str">
        <f t="shared" si="14"/>
        <v>'$CompanyDataTracker2ndReviewComment'</v>
      </c>
      <c r="V10">
        <f t="shared" si="15"/>
        <v>37</v>
      </c>
      <c r="W10" s="3">
        <f t="shared" si="2"/>
        <v>53</v>
      </c>
      <c r="X10" s="9" t="str">
        <f t="shared" si="16"/>
        <v xml:space="preserve">localStorage.CompanyDataTracker2ndReviewComment                </v>
      </c>
      <c r="Y10" s="7" t="s">
        <v>871</v>
      </c>
      <c r="Z10" t="str">
        <f t="shared" si="17"/>
        <v xml:space="preserve">'$CompanyDataTracker2ndReviewComment'                </v>
      </c>
      <c r="AA10" t="str">
        <f t="shared" si="18"/>
        <v>$CompanyDataTracker2ndReviewComment                 = NULL;// ProgressTrackerForm</v>
      </c>
      <c r="AB10" t="str">
        <f t="shared" si="19"/>
        <v xml:space="preserve">       if (typeof(localStorage.CompanyDataTracker2ndReviewComment                )==  "undefined") { localStorage.CompanyDataTracker2ndReviewComment                 = ""};</v>
      </c>
      <c r="AC10" t="str">
        <f t="shared" si="20"/>
        <v xml:space="preserve">         $       =  $row[""];</v>
      </c>
      <c r="AD10" t="str">
        <f t="shared" si="21"/>
        <v xml:space="preserve">         localStorage.CompanyDataTracker2ndReviewComment                 = '&lt;php? echo $CompanyDataTracker2ndReviewComment?&gt;' ;</v>
      </c>
      <c r="AE10" t="str">
        <f t="shared" si="26"/>
        <v>$CompanyDataTracker2ndReviewComment                 =  $_POST['CompanyDataTracker2ndReviewComment'] ;</v>
      </c>
      <c r="AF10" t="str">
        <f t="shared" si="3"/>
        <v xml:space="preserve">       localStorage.CompanyDataTracker2ndReviewComment                 =  document.ProgressTrackerForm.CompanyDataTracker2ndReviewComment.value;</v>
      </c>
      <c r="AG10" t="str">
        <f t="shared" si="22"/>
        <v xml:space="preserve">   document.ProgressTrackerForm.CompanyDataTracker2ndReviewComment.value =  localStorage.CompanyDataTracker2ndReviewComment;</v>
      </c>
      <c r="AH10" t="s">
        <v>450</v>
      </c>
      <c r="AI10" t="str">
        <f t="shared" si="23"/>
        <v xml:space="preserve">           CompanyDataTracker2ndReviewComment  INT NOT NULL,</v>
      </c>
      <c r="AJ10" t="str">
        <f t="shared" si="24"/>
        <v xml:space="preserve">        = '$CompanyDataTracker2ndReviewComment',</v>
      </c>
      <c r="AK10" t="str">
        <f t="shared" si="4"/>
        <v xml:space="preserve">       CompanyDataTracker2ndReviewComment,</v>
      </c>
      <c r="AL10" t="str">
        <f t="shared" si="5"/>
        <v xml:space="preserve">       '$CompanyDataTracker2ndReviewComment',</v>
      </c>
    </row>
    <row r="11" spans="1:38" x14ac:dyDescent="0.25">
      <c r="A11">
        <v>9</v>
      </c>
      <c r="B11" t="s">
        <v>859</v>
      </c>
      <c r="C11" t="str">
        <f>C3</f>
        <v>TrackerDateSaved</v>
      </c>
      <c r="D11" t="str">
        <f t="shared" si="6"/>
        <v>LoanDataTrackerDateSaved</v>
      </c>
      <c r="L11" s="3">
        <f t="shared" si="7"/>
        <v>0</v>
      </c>
      <c r="M11" s="3">
        <f t="shared" si="0"/>
        <v>0</v>
      </c>
      <c r="N11" s="14" t="str">
        <f t="shared" si="8"/>
        <v/>
      </c>
      <c r="O11" t="str">
        <f t="shared" si="9"/>
        <v>LoanDataTrackerDateSaved</v>
      </c>
      <c r="P11" s="3">
        <f t="shared" si="10"/>
        <v>24</v>
      </c>
      <c r="Q11" s="3">
        <f t="shared" si="1"/>
        <v>50</v>
      </c>
      <c r="R11" s="14" t="str">
        <f t="shared" si="11"/>
        <v xml:space="preserve">LoanDataTrackerDateSaved                          </v>
      </c>
      <c r="S11" t="str">
        <f t="shared" si="12"/>
        <v>'LoanDataTrackerDateSaved'</v>
      </c>
      <c r="T11" t="str">
        <f t="shared" si="13"/>
        <v>$LoanDataTrackerDateSaved</v>
      </c>
      <c r="U11" t="str">
        <f t="shared" si="14"/>
        <v>'$LoanDataTrackerDateSaved'</v>
      </c>
      <c r="V11">
        <f t="shared" si="15"/>
        <v>27</v>
      </c>
      <c r="W11" s="3">
        <f t="shared" si="2"/>
        <v>53</v>
      </c>
      <c r="X11" s="9" t="str">
        <f t="shared" si="16"/>
        <v xml:space="preserve">localStorage.LoanDataTrackerDateSaved                          </v>
      </c>
      <c r="Y11" s="7" t="s">
        <v>871</v>
      </c>
      <c r="Z11" t="str">
        <f t="shared" si="17"/>
        <v xml:space="preserve">'$LoanDataTrackerDateSaved'                          </v>
      </c>
      <c r="AA11" t="str">
        <f t="shared" si="18"/>
        <v>$LoanDataTrackerDateSaved                           = NULL;// ProgressTrackerForm</v>
      </c>
      <c r="AB11" t="str">
        <f t="shared" si="19"/>
        <v xml:space="preserve">       if (typeof(localStorage.LoanDataTrackerDateSaved                          )==  "undefined") { localStorage.LoanDataTrackerDateSaved                           = ""};</v>
      </c>
      <c r="AC11" t="str">
        <f t="shared" si="20"/>
        <v xml:space="preserve">         $       =  $row[""];</v>
      </c>
      <c r="AD11" t="str">
        <f t="shared" si="21"/>
        <v xml:space="preserve">         localStorage.LoanDataTrackerDateSaved                           = '&lt;php? echo $LoanDataTrackerDateSaved?&gt;' ;</v>
      </c>
      <c r="AE11" t="str">
        <f t="shared" si="26"/>
        <v>$LoanDataTrackerDateSaved                           =  $_POST['LoanDataTrackerDateSaved'] ;</v>
      </c>
      <c r="AF11" t="str">
        <f t="shared" si="3"/>
        <v xml:space="preserve">       localStorage.LoanDataTrackerDateSaved                           =  document.ProgressTrackerForm.LoanDataTrackerDateSaved.value;</v>
      </c>
      <c r="AG11" t="str">
        <f t="shared" si="22"/>
        <v xml:space="preserve">   document.ProgressTrackerForm.LoanDataTrackerDateSaved.value =  localStorage.LoanDataTrackerDateSaved;</v>
      </c>
      <c r="AH11" t="s">
        <v>450</v>
      </c>
      <c r="AI11" t="str">
        <f t="shared" si="23"/>
        <v xml:space="preserve">           LoanDataTrackerDateSaved  INT NOT NULL,</v>
      </c>
      <c r="AJ11" t="str">
        <f t="shared" si="24"/>
        <v xml:space="preserve">        = '$LoanDataTrackerDateSaved',</v>
      </c>
      <c r="AK11" t="str">
        <f t="shared" si="4"/>
        <v xml:space="preserve">       LoanDataTrackerDateSaved,</v>
      </c>
      <c r="AL11" t="str">
        <f t="shared" si="5"/>
        <v xml:space="preserve">       '$LoanDataTrackerDateSaved',</v>
      </c>
    </row>
    <row r="12" spans="1:38" x14ac:dyDescent="0.25">
      <c r="A12">
        <v>10</v>
      </c>
      <c r="B12" t="str">
        <f t="shared" si="25"/>
        <v>LoanData</v>
      </c>
      <c r="C12" t="str">
        <f>C4</f>
        <v>TrackerSavedBy</v>
      </c>
      <c r="D12" t="str">
        <f t="shared" si="6"/>
        <v>LoanDataTrackerSavedBy</v>
      </c>
      <c r="G12" t="s">
        <v>514</v>
      </c>
      <c r="J12" t="s">
        <v>513</v>
      </c>
      <c r="L12" s="3">
        <f t="shared" si="7"/>
        <v>0</v>
      </c>
      <c r="M12" s="3">
        <f t="shared" si="0"/>
        <v>0</v>
      </c>
      <c r="N12" s="14" t="str">
        <f t="shared" si="8"/>
        <v/>
      </c>
      <c r="O12" t="str">
        <f t="shared" si="9"/>
        <v>LoanDataTrackerSavedBy</v>
      </c>
      <c r="P12" s="3">
        <f t="shared" si="10"/>
        <v>22</v>
      </c>
      <c r="Q12" s="3">
        <f t="shared" si="1"/>
        <v>50</v>
      </c>
      <c r="R12" s="14" t="str">
        <f t="shared" si="11"/>
        <v xml:space="preserve">LoanDataTrackerSavedBy                            </v>
      </c>
      <c r="S12" t="str">
        <f t="shared" si="12"/>
        <v>'LoanDataTrackerSavedBy'</v>
      </c>
      <c r="T12" t="str">
        <f t="shared" si="13"/>
        <v>$LoanDataTrackerSavedBy</v>
      </c>
      <c r="U12" t="str">
        <f t="shared" si="14"/>
        <v>'$LoanDataTrackerSavedBy'</v>
      </c>
      <c r="V12">
        <f t="shared" si="15"/>
        <v>25</v>
      </c>
      <c r="W12" s="3">
        <f t="shared" si="2"/>
        <v>53</v>
      </c>
      <c r="X12" s="9" t="str">
        <f t="shared" si="16"/>
        <v xml:space="preserve">localStorage.LoanDataTrackerSavedBy                            </v>
      </c>
      <c r="Y12" s="7" t="s">
        <v>871</v>
      </c>
      <c r="Z12" t="str">
        <f t="shared" si="17"/>
        <v xml:space="preserve">'$LoanDataTrackerSavedBy'                            </v>
      </c>
      <c r="AA12" t="str">
        <f t="shared" si="18"/>
        <v>$LoanDataTrackerSavedBy                             = NULL;// ProgressTrackerForm</v>
      </c>
      <c r="AB12" t="str">
        <f t="shared" si="19"/>
        <v xml:space="preserve">       if (typeof(localStorage.LoanDataTrackerSavedBy                            )==  "undefined") { localStorage.LoanDataTrackerSavedBy                             = ""};</v>
      </c>
      <c r="AC12" t="str">
        <f t="shared" si="20"/>
        <v xml:space="preserve">         $       =  $row[""];</v>
      </c>
      <c r="AD12" t="str">
        <f t="shared" si="21"/>
        <v xml:space="preserve">         localStorage.LoanDataTrackerSavedBy                             = '&lt;php? echo $LoanDataTrackerSavedBy?&gt;' ;</v>
      </c>
      <c r="AE12" t="str">
        <f t="shared" si="26"/>
        <v>$LoanDataTrackerSavedBy                             =  $_POST['LoanDataTrackerSavedBy'] ;</v>
      </c>
      <c r="AF12" t="str">
        <f t="shared" si="3"/>
        <v xml:space="preserve">       localStorage.LoanDataTrackerSavedBy                             =  document.ProgressTrackerForm.LoanDataTrackerSavedBy.value;</v>
      </c>
      <c r="AG12" t="str">
        <f t="shared" si="22"/>
        <v xml:space="preserve">   document.ProgressTrackerForm.LoanDataTrackerSavedBy.value =  localStorage.LoanDataTrackerSavedBy;</v>
      </c>
      <c r="AH12" t="s">
        <v>451</v>
      </c>
      <c r="AI12" t="str">
        <f t="shared" si="23"/>
        <v xml:space="preserve">           LoanDataTrackerSavedBy  VARCHAR(3) NOT NULL,</v>
      </c>
      <c r="AJ12" t="str">
        <f t="shared" si="24"/>
        <v xml:space="preserve">        = '$LoanDataTrackerSavedBy',</v>
      </c>
      <c r="AK12" t="str">
        <f t="shared" si="4"/>
        <v xml:space="preserve">       LoanDataTrackerSavedBy,</v>
      </c>
      <c r="AL12" t="str">
        <f t="shared" si="5"/>
        <v xml:space="preserve">       '$LoanDataTrackerSavedBy',</v>
      </c>
    </row>
    <row r="13" spans="1:38" x14ac:dyDescent="0.25">
      <c r="A13">
        <v>11</v>
      </c>
      <c r="B13" t="str">
        <f t="shared" si="25"/>
        <v>LoanData</v>
      </c>
      <c r="C13" t="str">
        <f>C5</f>
        <v>Tracker1stReviewDate</v>
      </c>
      <c r="D13" t="str">
        <f t="shared" si="6"/>
        <v>LoanDataTracker1stReviewDate</v>
      </c>
      <c r="G13" t="s">
        <v>514</v>
      </c>
      <c r="J13" t="s">
        <v>505</v>
      </c>
      <c r="L13" s="3">
        <f t="shared" si="7"/>
        <v>0</v>
      </c>
      <c r="M13" s="3">
        <f t="shared" si="0"/>
        <v>0</v>
      </c>
      <c r="N13" s="14" t="str">
        <f t="shared" si="8"/>
        <v/>
      </c>
      <c r="O13" t="str">
        <f t="shared" si="9"/>
        <v>LoanDataTracker1stReviewDate</v>
      </c>
      <c r="P13" s="3">
        <f t="shared" si="10"/>
        <v>28</v>
      </c>
      <c r="Q13" s="3">
        <f t="shared" si="1"/>
        <v>50</v>
      </c>
      <c r="R13" s="14" t="str">
        <f t="shared" si="11"/>
        <v xml:space="preserve">LoanDataTracker1stReviewDate                      </v>
      </c>
      <c r="S13" t="str">
        <f t="shared" si="12"/>
        <v>'LoanDataTracker1stReviewDate'</v>
      </c>
      <c r="T13" t="str">
        <f>"$"&amp;O13</f>
        <v>$LoanDataTracker1stReviewDate</v>
      </c>
      <c r="U13" t="str">
        <f t="shared" si="14"/>
        <v>'$LoanDataTracker1stReviewDate'</v>
      </c>
      <c r="V13">
        <f t="shared" si="15"/>
        <v>31</v>
      </c>
      <c r="W13" s="3">
        <f t="shared" si="2"/>
        <v>53</v>
      </c>
      <c r="X13" s="9" t="str">
        <f t="shared" si="16"/>
        <v xml:space="preserve">localStorage.LoanDataTracker1stReviewDate                      </v>
      </c>
      <c r="Y13" s="7" t="s">
        <v>871</v>
      </c>
      <c r="Z13" t="str">
        <f t="shared" si="17"/>
        <v xml:space="preserve">'$LoanDataTracker1stReviewDate'                      </v>
      </c>
      <c r="AA13" t="str">
        <f t="shared" si="18"/>
        <v>$LoanDataTracker1stReviewDate                       = NULL;// ProgressTrackerForm</v>
      </c>
      <c r="AB13" t="str">
        <f t="shared" si="19"/>
        <v xml:space="preserve">       if (typeof(localStorage.LoanDataTracker1stReviewDate                      )==  "undefined") { localStorage.LoanDataTracker1stReviewDate                       = ""};</v>
      </c>
      <c r="AC13" t="str">
        <f t="shared" si="20"/>
        <v xml:space="preserve">         $       =  $row[""];</v>
      </c>
      <c r="AD13" t="str">
        <f t="shared" si="21"/>
        <v xml:space="preserve">         localStorage.LoanDataTracker1stReviewDate                       = '&lt;php? echo $LoanDataTracker1stReviewDate?&gt;' ;</v>
      </c>
      <c r="AE13" t="str">
        <f t="shared" si="26"/>
        <v>$LoanDataTracker1stReviewDate                       =  $_POST['LoanDataTracker1stReviewDate'] ;</v>
      </c>
      <c r="AF13" t="str">
        <f t="shared" si="3"/>
        <v xml:space="preserve">       localStorage.LoanDataTracker1stReviewDate                       =  document.ProgressTrackerForm.LoanDataTracker1stReviewDate.value;</v>
      </c>
      <c r="AG13" t="str">
        <f t="shared" si="22"/>
        <v xml:space="preserve">   document.ProgressTrackerForm.LoanDataTracker1stReviewDate.value =  localStorage.LoanDataTracker1stReviewDate;</v>
      </c>
      <c r="AH13" t="s">
        <v>451</v>
      </c>
      <c r="AI13" t="str">
        <f t="shared" si="23"/>
        <v xml:space="preserve">           LoanDataTracker1stReviewDate  VARCHAR(3) NOT NULL,</v>
      </c>
      <c r="AJ13" t="str">
        <f t="shared" si="24"/>
        <v xml:space="preserve">        = '$LoanDataTracker1stReviewDate',</v>
      </c>
      <c r="AK13" t="str">
        <f t="shared" si="4"/>
        <v xml:space="preserve">       LoanDataTracker1stReviewDate,</v>
      </c>
      <c r="AL13" t="str">
        <f t="shared" si="5"/>
        <v xml:space="preserve">       '$LoanDataTracker1stReviewDate',</v>
      </c>
    </row>
    <row r="14" spans="1:38" x14ac:dyDescent="0.25">
      <c r="A14">
        <v>12</v>
      </c>
      <c r="B14" t="str">
        <f t="shared" si="25"/>
        <v>LoanData</v>
      </c>
      <c r="C14" t="s">
        <v>872</v>
      </c>
      <c r="D14" t="str">
        <f t="shared" si="6"/>
        <v>LoanDataTracker1stReviewer</v>
      </c>
      <c r="L14" s="3">
        <f t="shared" si="7"/>
        <v>0</v>
      </c>
      <c r="M14" s="3">
        <f t="shared" si="0"/>
        <v>0</v>
      </c>
      <c r="N14" s="14" t="str">
        <f t="shared" si="8"/>
        <v/>
      </c>
      <c r="O14" t="str">
        <f t="shared" si="9"/>
        <v>LoanDataTracker1stReviewer</v>
      </c>
      <c r="P14" s="3">
        <f t="shared" si="10"/>
        <v>26</v>
      </c>
      <c r="Q14" s="3">
        <f t="shared" si="1"/>
        <v>50</v>
      </c>
      <c r="R14" s="14" t="str">
        <f t="shared" si="11"/>
        <v xml:space="preserve">LoanDataTracker1stReviewer                        </v>
      </c>
      <c r="S14" t="str">
        <f t="shared" si="12"/>
        <v>'LoanDataTracker1stReviewer'</v>
      </c>
      <c r="T14" t="str">
        <f t="shared" ref="T14" si="49">"$"&amp;O14</f>
        <v>$LoanDataTracker1stReviewer</v>
      </c>
      <c r="U14" t="str">
        <f t="shared" si="14"/>
        <v>'$LoanDataTracker1stReviewer'</v>
      </c>
      <c r="V14">
        <f t="shared" si="15"/>
        <v>29</v>
      </c>
      <c r="W14" s="3">
        <f t="shared" si="2"/>
        <v>53</v>
      </c>
      <c r="X14" s="9" t="str">
        <f t="shared" si="16"/>
        <v xml:space="preserve">localStorage.LoanDataTracker1stReviewer                        </v>
      </c>
      <c r="Y14" s="7" t="s">
        <v>871</v>
      </c>
      <c r="Z14" t="str">
        <f t="shared" si="17"/>
        <v xml:space="preserve">'$LoanDataTracker1stReviewer'                        </v>
      </c>
      <c r="AA14" t="str">
        <f t="shared" si="18"/>
        <v>$LoanDataTracker1stReviewer                         = NULL;// ProgressTrackerForm</v>
      </c>
      <c r="AB14" t="str">
        <f t="shared" si="19"/>
        <v xml:space="preserve">       if (typeof(localStorage.LoanDataTracker1stReviewer                        )==  "undefined") { localStorage.LoanDataTracker1stReviewer                         = ""};</v>
      </c>
      <c r="AC14" t="str">
        <f t="shared" si="20"/>
        <v xml:space="preserve">         $       =  $row[""];</v>
      </c>
      <c r="AD14" t="str">
        <f t="shared" si="21"/>
        <v xml:space="preserve">         localStorage.LoanDataTracker1stReviewer                         = '&lt;php? echo $LoanDataTracker1stReviewer?&gt;' ;</v>
      </c>
      <c r="AE14" t="str">
        <f t="shared" si="26"/>
        <v>$LoanDataTracker1stReviewer                         =  $_POST['LoanDataTracker1stReviewer'] ;</v>
      </c>
      <c r="AF14" t="str">
        <f t="shared" si="3"/>
        <v xml:space="preserve">       localStorage.LoanDataTracker1stReviewer                         =  document.ProgressTrackerForm.LoanDataTracker1stReviewer.value;</v>
      </c>
      <c r="AG14" t="str">
        <f t="shared" si="22"/>
        <v xml:space="preserve">   document.ProgressTrackerForm.LoanDataTracker1stReviewer.value =  localStorage.LoanDataTracker1stReviewer;</v>
      </c>
      <c r="AH14" t="s">
        <v>450</v>
      </c>
      <c r="AI14" t="str">
        <f t="shared" si="23"/>
        <v xml:space="preserve">           LoanDataTracker1stReviewer  INT NOT NULL,</v>
      </c>
      <c r="AJ14" t="str">
        <f t="shared" si="24"/>
        <v xml:space="preserve">        = '$LoanDataTracker1stReviewer',</v>
      </c>
      <c r="AK14" t="str">
        <f t="shared" si="4"/>
        <v xml:space="preserve">       LoanDataTracker1stReviewer,</v>
      </c>
      <c r="AL14" t="str">
        <f t="shared" si="5"/>
        <v xml:space="preserve">       '$LoanDataTracker1stReviewer',</v>
      </c>
    </row>
    <row r="15" spans="1:38" x14ac:dyDescent="0.25">
      <c r="A15">
        <v>13</v>
      </c>
      <c r="B15" t="str">
        <f>B13</f>
        <v>LoanData</v>
      </c>
      <c r="C15" t="str">
        <f t="shared" ref="C15:C21" si="50">C7</f>
        <v>Tracker2ndReviewDate</v>
      </c>
      <c r="D15" t="str">
        <f t="shared" si="6"/>
        <v>LoanDataTracker2ndReviewDate</v>
      </c>
      <c r="G15" t="s">
        <v>514</v>
      </c>
      <c r="H15" t="s">
        <v>518</v>
      </c>
      <c r="I15" t="s">
        <v>519</v>
      </c>
      <c r="L15" s="3">
        <f t="shared" si="7"/>
        <v>0</v>
      </c>
      <c r="M15" s="3">
        <f t="shared" si="0"/>
        <v>0</v>
      </c>
      <c r="N15" s="14" t="str">
        <f t="shared" si="8"/>
        <v/>
      </c>
      <c r="O15" t="str">
        <f t="shared" si="9"/>
        <v>LoanDataTracker2ndReviewDate</v>
      </c>
      <c r="P15" s="3">
        <f t="shared" si="10"/>
        <v>28</v>
      </c>
      <c r="Q15" s="3">
        <f t="shared" si="1"/>
        <v>50</v>
      </c>
      <c r="R15" s="14" t="str">
        <f t="shared" si="11"/>
        <v xml:space="preserve">LoanDataTracker2ndReviewDate                      </v>
      </c>
      <c r="S15" t="str">
        <f t="shared" si="12"/>
        <v>'LoanDataTracker2ndReviewDate'</v>
      </c>
      <c r="T15" t="str">
        <f t="shared" si="13"/>
        <v>$LoanDataTracker2ndReviewDate</v>
      </c>
      <c r="U15" t="str">
        <f t="shared" si="14"/>
        <v>'$LoanDataTracker2ndReviewDate'</v>
      </c>
      <c r="V15">
        <f t="shared" si="15"/>
        <v>31</v>
      </c>
      <c r="W15" s="3">
        <f t="shared" si="2"/>
        <v>53</v>
      </c>
      <c r="X15" s="9" t="str">
        <f t="shared" si="16"/>
        <v xml:space="preserve">localStorage.LoanDataTracker2ndReviewDate                      </v>
      </c>
      <c r="Y15" s="7" t="s">
        <v>871</v>
      </c>
      <c r="Z15" t="str">
        <f t="shared" si="17"/>
        <v xml:space="preserve">'$LoanDataTracker2ndReviewDate'                      </v>
      </c>
      <c r="AA15" t="str">
        <f t="shared" si="18"/>
        <v>$LoanDataTracker2ndReviewDate                       = NULL;// ProgressTrackerForm</v>
      </c>
      <c r="AB15" t="str">
        <f t="shared" si="19"/>
        <v xml:space="preserve">       if (typeof(localStorage.LoanDataTracker2ndReviewDate                      )==  "undefined") { localStorage.LoanDataTracker2ndReviewDate                       = ""};</v>
      </c>
      <c r="AC15" t="str">
        <f t="shared" si="20"/>
        <v xml:space="preserve">         $       =  $row[""];</v>
      </c>
      <c r="AD15" t="str">
        <f t="shared" si="21"/>
        <v xml:space="preserve">         localStorage.LoanDataTracker2ndReviewDate                       = '&lt;php? echo $LoanDataTracker2ndReviewDate?&gt;' ;</v>
      </c>
      <c r="AE15" t="str">
        <f t="shared" si="26"/>
        <v>$LoanDataTracker2ndReviewDate                       =  $_POST['LoanDataTracker2ndReviewDate'] ;</v>
      </c>
      <c r="AF15" t="str">
        <f t="shared" si="3"/>
        <v xml:space="preserve">       localStorage.LoanDataTracker2ndReviewDate                       =  document.ProgressTrackerForm.LoanDataTracker2ndReviewDate.value;</v>
      </c>
      <c r="AG15" t="str">
        <f t="shared" si="22"/>
        <v xml:space="preserve">   document.ProgressTrackerForm.LoanDataTracker2ndReviewDate.value =  localStorage.LoanDataTracker2ndReviewDate;</v>
      </c>
      <c r="AH15" t="s">
        <v>449</v>
      </c>
      <c r="AI15" t="str">
        <f t="shared" si="23"/>
        <v xml:space="preserve">           LoanDataTracker2ndReviewDate  FLOAT NOT NULL,</v>
      </c>
      <c r="AJ15" t="str">
        <f t="shared" si="24"/>
        <v xml:space="preserve">        = '$LoanDataTracker2ndReviewDate',</v>
      </c>
      <c r="AK15" t="str">
        <f t="shared" si="4"/>
        <v xml:space="preserve">       LoanDataTracker2ndReviewDate,</v>
      </c>
      <c r="AL15" t="str">
        <f t="shared" si="5"/>
        <v xml:space="preserve">       '$LoanDataTracker2ndReviewDate',</v>
      </c>
    </row>
    <row r="16" spans="1:38" x14ac:dyDescent="0.25">
      <c r="A16">
        <v>14</v>
      </c>
      <c r="B16" t="str">
        <f t="shared" si="25"/>
        <v>LoanData</v>
      </c>
      <c r="C16" t="str">
        <f t="shared" si="50"/>
        <v>Tracker2ndReviewer</v>
      </c>
      <c r="D16" t="str">
        <f t="shared" si="6"/>
        <v>LoanDataTracker2ndReviewer</v>
      </c>
      <c r="G16" t="s">
        <v>514</v>
      </c>
      <c r="H16" t="s">
        <v>543</v>
      </c>
      <c r="L16" s="3">
        <f t="shared" si="7"/>
        <v>0</v>
      </c>
      <c r="M16" s="3">
        <f t="shared" si="0"/>
        <v>0</v>
      </c>
      <c r="N16" s="14" t="str">
        <f t="shared" si="8"/>
        <v/>
      </c>
      <c r="O16" t="str">
        <f t="shared" si="9"/>
        <v>LoanDataTracker2ndReviewer</v>
      </c>
      <c r="P16" s="3">
        <f t="shared" si="10"/>
        <v>26</v>
      </c>
      <c r="Q16" s="3">
        <f t="shared" si="1"/>
        <v>50</v>
      </c>
      <c r="R16" s="14" t="str">
        <f t="shared" si="11"/>
        <v xml:space="preserve">LoanDataTracker2ndReviewer                        </v>
      </c>
      <c r="S16" t="str">
        <f t="shared" si="12"/>
        <v>'LoanDataTracker2ndReviewer'</v>
      </c>
      <c r="T16" t="str">
        <f t="shared" si="13"/>
        <v>$LoanDataTracker2ndReviewer</v>
      </c>
      <c r="U16" t="str">
        <f t="shared" si="14"/>
        <v>'$LoanDataTracker2ndReviewer'</v>
      </c>
      <c r="V16">
        <f t="shared" si="15"/>
        <v>29</v>
      </c>
      <c r="W16" s="3">
        <f t="shared" si="2"/>
        <v>53</v>
      </c>
      <c r="X16" s="9" t="str">
        <f t="shared" si="16"/>
        <v xml:space="preserve">localStorage.LoanDataTracker2ndReviewer                        </v>
      </c>
      <c r="Y16" s="7" t="s">
        <v>871</v>
      </c>
      <c r="Z16" t="str">
        <f t="shared" si="17"/>
        <v xml:space="preserve">'$LoanDataTracker2ndReviewer'                        </v>
      </c>
      <c r="AA16" t="str">
        <f t="shared" si="18"/>
        <v>$LoanDataTracker2ndReviewer                         = NULL;// ProgressTrackerForm</v>
      </c>
      <c r="AB16" t="str">
        <f t="shared" si="19"/>
        <v xml:space="preserve">       if (typeof(localStorage.LoanDataTracker2ndReviewer                        )==  "undefined") { localStorage.LoanDataTracker2ndReviewer                         = ""};</v>
      </c>
      <c r="AC16" t="str">
        <f t="shared" si="20"/>
        <v xml:space="preserve">         $       =  $row[""];</v>
      </c>
      <c r="AD16" t="str">
        <f t="shared" si="21"/>
        <v xml:space="preserve">         localStorage.LoanDataTracker2ndReviewer                         = '&lt;php? echo $LoanDataTracker2ndReviewer?&gt;' ;</v>
      </c>
      <c r="AE16" t="str">
        <f t="shared" si="26"/>
        <v>$LoanDataTracker2ndReviewer                         =  $_POST['LoanDataTracker2ndReviewer'] ;</v>
      </c>
      <c r="AF16" t="str">
        <f t="shared" si="3"/>
        <v xml:space="preserve">       localStorage.LoanDataTracker2ndReviewer                         =  document.ProgressTrackerForm.LoanDataTracker2ndReviewer.value;</v>
      </c>
      <c r="AG16" t="str">
        <f t="shared" si="22"/>
        <v xml:space="preserve">   document.ProgressTrackerForm.LoanDataTracker2ndReviewer.value =  localStorage.LoanDataTracker2ndReviewer;</v>
      </c>
      <c r="AH16" t="s">
        <v>446</v>
      </c>
      <c r="AI16" t="str">
        <f t="shared" si="23"/>
        <v xml:space="preserve">           LoanDataTracker2ndReviewer  VARCHAR(100) NOT NULL,</v>
      </c>
      <c r="AJ16" t="str">
        <f t="shared" si="24"/>
        <v xml:space="preserve">        = '$LoanDataTracker2ndReviewer',</v>
      </c>
      <c r="AK16" t="str">
        <f t="shared" si="4"/>
        <v xml:space="preserve">       LoanDataTracker2ndReviewer,</v>
      </c>
      <c r="AL16" t="str">
        <f t="shared" si="5"/>
        <v xml:space="preserve">       '$LoanDataTracker2ndReviewer',</v>
      </c>
    </row>
    <row r="17" spans="1:38" x14ac:dyDescent="0.25">
      <c r="A17">
        <v>15</v>
      </c>
      <c r="B17" t="str">
        <f t="shared" si="25"/>
        <v>LoanData</v>
      </c>
      <c r="C17" t="str">
        <f t="shared" si="50"/>
        <v>Tracker1stReviewComment</v>
      </c>
      <c r="D17" t="str">
        <f t="shared" si="6"/>
        <v>LoanDataTracker1stReviewComment</v>
      </c>
      <c r="G17" t="s">
        <v>514</v>
      </c>
      <c r="H17" t="s">
        <v>545</v>
      </c>
      <c r="L17" s="3">
        <f t="shared" si="7"/>
        <v>0</v>
      </c>
      <c r="M17" s="3">
        <f t="shared" si="0"/>
        <v>0</v>
      </c>
      <c r="N17" s="14" t="str">
        <f t="shared" si="8"/>
        <v/>
      </c>
      <c r="O17" t="str">
        <f t="shared" si="9"/>
        <v>LoanDataTracker1stReviewComment</v>
      </c>
      <c r="P17" s="3">
        <f t="shared" si="10"/>
        <v>31</v>
      </c>
      <c r="Q17" s="3">
        <f t="shared" si="1"/>
        <v>50</v>
      </c>
      <c r="R17" s="14" t="str">
        <f t="shared" si="11"/>
        <v xml:space="preserve">LoanDataTracker1stReviewComment                   </v>
      </c>
      <c r="S17" t="str">
        <f t="shared" si="12"/>
        <v>'LoanDataTracker1stReviewComment'</v>
      </c>
      <c r="T17" t="str">
        <f t="shared" si="13"/>
        <v>$LoanDataTracker1stReviewComment</v>
      </c>
      <c r="U17" t="str">
        <f t="shared" si="14"/>
        <v>'$LoanDataTracker1stReviewComment'</v>
      </c>
      <c r="V17">
        <f t="shared" si="15"/>
        <v>34</v>
      </c>
      <c r="W17" s="3">
        <f t="shared" si="2"/>
        <v>53</v>
      </c>
      <c r="X17" s="9" t="str">
        <f t="shared" si="16"/>
        <v xml:space="preserve">localStorage.LoanDataTracker1stReviewComment                   </v>
      </c>
      <c r="Y17" s="7" t="s">
        <v>871</v>
      </c>
      <c r="Z17" t="str">
        <f t="shared" si="17"/>
        <v xml:space="preserve">'$LoanDataTracker1stReviewComment'                   </v>
      </c>
      <c r="AA17" t="str">
        <f t="shared" si="18"/>
        <v>$LoanDataTracker1stReviewComment                    = NULL;// ProgressTrackerForm</v>
      </c>
      <c r="AB17" t="str">
        <f t="shared" si="19"/>
        <v xml:space="preserve">       if (typeof(localStorage.LoanDataTracker1stReviewComment                   )==  "undefined") { localStorage.LoanDataTracker1stReviewComment                    = ""};</v>
      </c>
      <c r="AC17" t="str">
        <f t="shared" si="20"/>
        <v xml:space="preserve">         $       =  $row[""];</v>
      </c>
      <c r="AD17" t="str">
        <f t="shared" si="21"/>
        <v xml:space="preserve">         localStorage.LoanDataTracker1stReviewComment                    = '&lt;php? echo $LoanDataTracker1stReviewComment?&gt;' ;</v>
      </c>
      <c r="AE17" t="str">
        <f t="shared" si="26"/>
        <v>$LoanDataTracker1stReviewComment                    =  $_POST['LoanDataTracker1stReviewComment'] ;</v>
      </c>
      <c r="AF17" t="str">
        <f t="shared" si="3"/>
        <v xml:space="preserve">       localStorage.LoanDataTracker1stReviewComment                    =  document.ProgressTrackerForm.LoanDataTracker1stReviewComment.value;</v>
      </c>
      <c r="AG17" t="str">
        <f t="shared" si="22"/>
        <v xml:space="preserve">   document.ProgressTrackerForm.LoanDataTracker1stReviewComment.value =  localStorage.LoanDataTracker1stReviewComment;</v>
      </c>
      <c r="AH17" t="s">
        <v>446</v>
      </c>
      <c r="AI17" t="str">
        <f t="shared" si="23"/>
        <v xml:space="preserve">           LoanDataTracker1stReviewComment  VARCHAR(100) NOT NULL,</v>
      </c>
      <c r="AJ17" t="str">
        <f t="shared" si="24"/>
        <v xml:space="preserve">        = '$LoanDataTracker1stReviewComment',</v>
      </c>
      <c r="AK17" t="str">
        <f t="shared" si="4"/>
        <v xml:space="preserve">       LoanDataTracker1stReviewComment,</v>
      </c>
      <c r="AL17" t="str">
        <f t="shared" si="5"/>
        <v xml:space="preserve">       '$LoanDataTracker1stReviewComment',</v>
      </c>
    </row>
    <row r="18" spans="1:38" x14ac:dyDescent="0.25">
      <c r="A18">
        <v>16</v>
      </c>
      <c r="B18" t="str">
        <f t="shared" si="25"/>
        <v>LoanData</v>
      </c>
      <c r="C18" t="str">
        <f t="shared" si="50"/>
        <v>Tracker2ndReviewComment</v>
      </c>
      <c r="D18" t="str">
        <f t="shared" si="6"/>
        <v>LoanDataTracker2ndReviewComment</v>
      </c>
      <c r="L18" s="3">
        <f t="shared" si="7"/>
        <v>0</v>
      </c>
      <c r="M18" s="3">
        <f t="shared" si="0"/>
        <v>0</v>
      </c>
      <c r="N18" s="14" t="str">
        <f t="shared" si="8"/>
        <v/>
      </c>
      <c r="O18" t="str">
        <f t="shared" si="9"/>
        <v>LoanDataTracker2ndReviewComment</v>
      </c>
      <c r="P18" s="3">
        <f t="shared" si="10"/>
        <v>31</v>
      </c>
      <c r="Q18" s="3">
        <f t="shared" si="1"/>
        <v>50</v>
      </c>
      <c r="R18" s="14" t="str">
        <f t="shared" si="11"/>
        <v xml:space="preserve">LoanDataTracker2ndReviewComment                   </v>
      </c>
      <c r="S18" t="str">
        <f t="shared" si="12"/>
        <v>'LoanDataTracker2ndReviewComment'</v>
      </c>
      <c r="T18" t="str">
        <f t="shared" si="13"/>
        <v>$LoanDataTracker2ndReviewComment</v>
      </c>
      <c r="U18" t="str">
        <f t="shared" si="14"/>
        <v>'$LoanDataTracker2ndReviewComment'</v>
      </c>
      <c r="V18">
        <f t="shared" si="15"/>
        <v>34</v>
      </c>
      <c r="W18" s="3">
        <f t="shared" si="2"/>
        <v>53</v>
      </c>
      <c r="X18" s="9" t="str">
        <f t="shared" si="16"/>
        <v xml:space="preserve">localStorage.LoanDataTracker2ndReviewComment                   </v>
      </c>
      <c r="Y18" s="7" t="s">
        <v>871</v>
      </c>
      <c r="Z18" t="str">
        <f t="shared" si="17"/>
        <v xml:space="preserve">'$LoanDataTracker2ndReviewComment'                   </v>
      </c>
      <c r="AA18" t="str">
        <f t="shared" si="18"/>
        <v>$LoanDataTracker2ndReviewComment                    = NULL;// ProgressTrackerForm</v>
      </c>
      <c r="AB18" t="str">
        <f t="shared" si="19"/>
        <v xml:space="preserve">       if (typeof(localStorage.LoanDataTracker2ndReviewComment                   )==  "undefined") { localStorage.LoanDataTracker2ndReviewComment                    = ""};</v>
      </c>
      <c r="AC18" t="str">
        <f t="shared" si="20"/>
        <v xml:space="preserve">         $       =  $row[""];</v>
      </c>
      <c r="AD18" t="str">
        <f t="shared" si="21"/>
        <v xml:space="preserve">         localStorage.LoanDataTracker2ndReviewComment                    = '&lt;php? echo $LoanDataTracker2ndReviewComment?&gt;' ;</v>
      </c>
      <c r="AE18" t="str">
        <f t="shared" si="26"/>
        <v>$LoanDataTracker2ndReviewComment                    =  $_POST['LoanDataTracker2ndReviewComment'] ;</v>
      </c>
      <c r="AF18" t="str">
        <f t="shared" si="3"/>
        <v xml:space="preserve">       localStorage.LoanDataTracker2ndReviewComment                    =  document.ProgressTrackerForm.LoanDataTracker2ndReviewComment.value;</v>
      </c>
      <c r="AG18" t="str">
        <f t="shared" si="22"/>
        <v xml:space="preserve">   document.ProgressTrackerForm.LoanDataTracker2ndReviewComment.value =  localStorage.LoanDataTracker2ndReviewComment;</v>
      </c>
      <c r="AH18" t="s">
        <v>449</v>
      </c>
      <c r="AI18" t="str">
        <f t="shared" si="23"/>
        <v xml:space="preserve">           LoanDataTracker2ndReviewComment  FLOAT NOT NULL,</v>
      </c>
      <c r="AJ18" t="str">
        <f t="shared" si="24"/>
        <v xml:space="preserve">        = '$LoanDataTracker2ndReviewComment',</v>
      </c>
      <c r="AK18" t="str">
        <f t="shared" si="4"/>
        <v xml:space="preserve">       LoanDataTracker2ndReviewComment,</v>
      </c>
      <c r="AL18" t="str">
        <f t="shared" si="5"/>
        <v xml:space="preserve">       '$LoanDataTracker2ndReviewComment',</v>
      </c>
    </row>
    <row r="19" spans="1:38" x14ac:dyDescent="0.25">
      <c r="A19">
        <v>17</v>
      </c>
      <c r="B19" t="s">
        <v>860</v>
      </c>
      <c r="C19" t="str">
        <f t="shared" si="50"/>
        <v>TrackerDateSaved</v>
      </c>
      <c r="D19" t="str">
        <f t="shared" si="6"/>
        <v>IncomeStatementTrackerDateSaved</v>
      </c>
      <c r="L19" s="3">
        <f t="shared" si="7"/>
        <v>0</v>
      </c>
      <c r="M19" s="3">
        <f t="shared" si="0"/>
        <v>0</v>
      </c>
      <c r="N19" s="14" t="str">
        <f t="shared" si="8"/>
        <v/>
      </c>
      <c r="O19" t="str">
        <f t="shared" si="9"/>
        <v>IncomeStatementTrackerDateSaved</v>
      </c>
      <c r="P19" s="3">
        <f t="shared" si="10"/>
        <v>31</v>
      </c>
      <c r="Q19" s="3">
        <f t="shared" si="1"/>
        <v>50</v>
      </c>
      <c r="R19" s="14" t="str">
        <f t="shared" si="11"/>
        <v xml:space="preserve">IncomeStatementTrackerDateSaved                   </v>
      </c>
      <c r="S19" t="str">
        <f t="shared" si="12"/>
        <v>'IncomeStatementTrackerDateSaved'</v>
      </c>
      <c r="T19" t="str">
        <f t="shared" si="13"/>
        <v>$IncomeStatementTrackerDateSaved</v>
      </c>
      <c r="U19" t="str">
        <f t="shared" si="14"/>
        <v>'$IncomeStatementTrackerDateSaved'</v>
      </c>
      <c r="V19">
        <f t="shared" si="15"/>
        <v>34</v>
      </c>
      <c r="W19" s="3">
        <f t="shared" si="2"/>
        <v>53</v>
      </c>
      <c r="X19" s="9" t="str">
        <f t="shared" si="16"/>
        <v xml:space="preserve">localStorage.IncomeStatementTrackerDateSaved                   </v>
      </c>
      <c r="Y19" s="7" t="s">
        <v>871</v>
      </c>
      <c r="Z19" t="str">
        <f t="shared" si="17"/>
        <v xml:space="preserve">'$IncomeStatementTrackerDateSaved'                   </v>
      </c>
      <c r="AA19" t="str">
        <f t="shared" si="18"/>
        <v>$IncomeStatementTrackerDateSaved                    = NULL;// ProgressTrackerForm</v>
      </c>
      <c r="AB19" t="str">
        <f t="shared" si="19"/>
        <v xml:space="preserve">       if (typeof(localStorage.IncomeStatementTrackerDateSaved                   )==  "undefined") { localStorage.IncomeStatementTrackerDateSaved                    = ""};</v>
      </c>
      <c r="AC19" t="str">
        <f t="shared" si="20"/>
        <v xml:space="preserve">         $       =  $row[""];</v>
      </c>
      <c r="AD19" t="str">
        <f t="shared" si="21"/>
        <v xml:space="preserve">         localStorage.IncomeStatementTrackerDateSaved                    = '&lt;php? echo $IncomeStatementTrackerDateSaved?&gt;' ;</v>
      </c>
      <c r="AE19" t="str">
        <f t="shared" si="26"/>
        <v>$IncomeStatementTrackerDateSaved                    =  $_POST['IncomeStatementTrackerDateSaved'] ;</v>
      </c>
      <c r="AF19" t="str">
        <f t="shared" si="3"/>
        <v xml:space="preserve">       localStorage.IncomeStatementTrackerDateSaved                    =  document.ProgressTrackerForm.IncomeStatementTrackerDateSaved.value;</v>
      </c>
      <c r="AG19" t="str">
        <f t="shared" si="22"/>
        <v xml:space="preserve">   document.ProgressTrackerForm.IncomeStatementTrackerDateSaved.value =  localStorage.IncomeStatementTrackerDateSaved;</v>
      </c>
      <c r="AH19" t="s">
        <v>446</v>
      </c>
      <c r="AI19" t="str">
        <f t="shared" si="23"/>
        <v xml:space="preserve">           IncomeStatementTrackerDateSaved  VARCHAR(100) NOT NULL,</v>
      </c>
      <c r="AJ19" t="str">
        <f t="shared" si="24"/>
        <v xml:space="preserve">        = '$IncomeStatementTrackerDateSaved',</v>
      </c>
      <c r="AK19" t="str">
        <f t="shared" si="4"/>
        <v xml:space="preserve">       IncomeStatementTrackerDateSaved,</v>
      </c>
      <c r="AL19" t="str">
        <f t="shared" si="5"/>
        <v xml:space="preserve">       '$IncomeStatementTrackerDateSaved',</v>
      </c>
    </row>
    <row r="20" spans="1:38" x14ac:dyDescent="0.25">
      <c r="A20">
        <v>18</v>
      </c>
      <c r="B20" t="str">
        <f t="shared" si="25"/>
        <v>IncomeStatement</v>
      </c>
      <c r="C20" t="str">
        <f t="shared" si="50"/>
        <v>TrackerSavedBy</v>
      </c>
      <c r="D20" t="str">
        <f t="shared" si="6"/>
        <v>IncomeStatementTrackerSavedBy</v>
      </c>
      <c r="L20" s="3">
        <f t="shared" si="7"/>
        <v>0</v>
      </c>
      <c r="M20" s="3">
        <f t="shared" si="0"/>
        <v>0</v>
      </c>
      <c r="N20" s="14" t="str">
        <f t="shared" si="8"/>
        <v/>
      </c>
      <c r="O20" t="str">
        <f t="shared" si="9"/>
        <v>IncomeStatementTrackerSavedBy</v>
      </c>
      <c r="P20" s="3">
        <f t="shared" si="10"/>
        <v>29</v>
      </c>
      <c r="Q20" s="3">
        <f t="shared" si="1"/>
        <v>50</v>
      </c>
      <c r="R20" s="14" t="str">
        <f t="shared" si="11"/>
        <v xml:space="preserve">IncomeStatementTrackerSavedBy                     </v>
      </c>
      <c r="S20" t="str">
        <f t="shared" si="12"/>
        <v>'IncomeStatementTrackerSavedBy'</v>
      </c>
      <c r="T20" t="str">
        <f t="shared" si="13"/>
        <v>$IncomeStatementTrackerSavedBy</v>
      </c>
      <c r="U20" t="str">
        <f t="shared" si="14"/>
        <v>'$IncomeStatementTrackerSavedBy'</v>
      </c>
      <c r="V20">
        <f t="shared" si="15"/>
        <v>32</v>
      </c>
      <c r="W20" s="3">
        <f t="shared" si="2"/>
        <v>53</v>
      </c>
      <c r="X20" s="9" t="str">
        <f t="shared" si="16"/>
        <v xml:space="preserve">localStorage.IncomeStatementTrackerSavedBy                     </v>
      </c>
      <c r="Y20" s="7" t="s">
        <v>871</v>
      </c>
      <c r="Z20" t="str">
        <f t="shared" si="17"/>
        <v xml:space="preserve">'$IncomeStatementTrackerSavedBy'                     </v>
      </c>
      <c r="AA20" t="str">
        <f t="shared" si="18"/>
        <v>$IncomeStatementTrackerSavedBy                      = NULL;// ProgressTrackerForm</v>
      </c>
      <c r="AB20" t="str">
        <f t="shared" si="19"/>
        <v xml:space="preserve">       if (typeof(localStorage.IncomeStatementTrackerSavedBy                     )==  "undefined") { localStorage.IncomeStatementTrackerSavedBy                      = ""};</v>
      </c>
      <c r="AC20" t="str">
        <f t="shared" si="20"/>
        <v xml:space="preserve">         $       =  $row[""];</v>
      </c>
      <c r="AD20" t="str">
        <f t="shared" si="21"/>
        <v xml:space="preserve">         localStorage.IncomeStatementTrackerSavedBy                      = '&lt;php? echo $IncomeStatementTrackerSavedBy?&gt;' ;</v>
      </c>
      <c r="AE20" t="str">
        <f t="shared" si="26"/>
        <v>$IncomeStatementTrackerSavedBy                      =  $_POST['IncomeStatementTrackerSavedBy'] ;</v>
      </c>
      <c r="AF20" t="str">
        <f t="shared" si="3"/>
        <v xml:space="preserve">       localStorage.IncomeStatementTrackerSavedBy                      =  document.ProgressTrackerForm.IncomeStatementTrackerSavedBy.value;</v>
      </c>
      <c r="AG20" t="str">
        <f t="shared" si="22"/>
        <v xml:space="preserve">   document.ProgressTrackerForm.IncomeStatementTrackerSavedBy.value =  localStorage.IncomeStatementTrackerSavedBy;</v>
      </c>
      <c r="AH20" t="s">
        <v>447</v>
      </c>
      <c r="AI20" t="str">
        <f t="shared" si="23"/>
        <v xml:space="preserve">           IncomeStatementTrackerSavedBy  DATE NOT NULL,</v>
      </c>
      <c r="AJ20" t="str">
        <f t="shared" si="24"/>
        <v xml:space="preserve">        = '$IncomeStatementTrackerSavedBy',</v>
      </c>
      <c r="AK20" t="str">
        <f t="shared" si="4"/>
        <v xml:space="preserve">       IncomeStatementTrackerSavedBy,</v>
      </c>
      <c r="AL20" t="str">
        <f t="shared" si="5"/>
        <v xml:space="preserve">       '$IncomeStatementTrackerSavedBy',</v>
      </c>
    </row>
    <row r="21" spans="1:38" x14ac:dyDescent="0.25">
      <c r="A21">
        <v>19</v>
      </c>
      <c r="B21" t="str">
        <f t="shared" si="25"/>
        <v>IncomeStatement</v>
      </c>
      <c r="C21" t="str">
        <f t="shared" si="50"/>
        <v>Tracker1stReviewDate</v>
      </c>
      <c r="D21" t="str">
        <f t="shared" si="6"/>
        <v>IncomeStatementTracker1stReviewDate</v>
      </c>
      <c r="L21" s="3">
        <f t="shared" si="7"/>
        <v>0</v>
      </c>
      <c r="M21" s="3">
        <f t="shared" si="0"/>
        <v>0</v>
      </c>
      <c r="N21" s="14" t="str">
        <f t="shared" si="8"/>
        <v/>
      </c>
      <c r="O21" t="str">
        <f t="shared" si="9"/>
        <v>IncomeStatementTracker1stReviewDate</v>
      </c>
      <c r="P21" s="3">
        <f t="shared" si="10"/>
        <v>35</v>
      </c>
      <c r="Q21" s="3">
        <f t="shared" si="1"/>
        <v>50</v>
      </c>
      <c r="R21" s="14" t="str">
        <f t="shared" si="11"/>
        <v xml:space="preserve">IncomeStatementTracker1stReviewDate               </v>
      </c>
      <c r="S21" t="str">
        <f t="shared" si="12"/>
        <v>'IncomeStatementTracker1stReviewDate'</v>
      </c>
      <c r="T21" t="str">
        <f t="shared" si="13"/>
        <v>$IncomeStatementTracker1stReviewDate</v>
      </c>
      <c r="U21" t="str">
        <f t="shared" si="14"/>
        <v>'$IncomeStatementTracker1stReviewDate'</v>
      </c>
      <c r="V21">
        <f t="shared" si="15"/>
        <v>38</v>
      </c>
      <c r="W21" s="3">
        <f t="shared" si="2"/>
        <v>53</v>
      </c>
      <c r="X21" s="9" t="str">
        <f t="shared" si="16"/>
        <v xml:space="preserve">localStorage.IncomeStatementTracker1stReviewDate               </v>
      </c>
      <c r="Y21" s="7" t="s">
        <v>871</v>
      </c>
      <c r="Z21" t="str">
        <f t="shared" si="17"/>
        <v xml:space="preserve">'$IncomeStatementTracker1stReviewDate'               </v>
      </c>
      <c r="AA21" t="str">
        <f t="shared" si="18"/>
        <v>$IncomeStatementTracker1stReviewDate                = NULL;// ProgressTrackerForm</v>
      </c>
      <c r="AB21" t="str">
        <f t="shared" si="19"/>
        <v xml:space="preserve">       if (typeof(localStorage.IncomeStatementTracker1stReviewDate               )==  "undefined") { localStorage.IncomeStatementTracker1stReviewDate                = ""};</v>
      </c>
      <c r="AC21" t="str">
        <f t="shared" si="20"/>
        <v xml:space="preserve">         $       =  $row[""];</v>
      </c>
      <c r="AD21" t="str">
        <f t="shared" si="21"/>
        <v xml:space="preserve">         localStorage.IncomeStatementTracker1stReviewDate                = '&lt;php? echo $IncomeStatementTracker1stReviewDate?&gt;' ;</v>
      </c>
      <c r="AE21" t="str">
        <f t="shared" si="26"/>
        <v>$IncomeStatementTracker1stReviewDate                =  $_POST['IncomeStatementTracker1stReviewDate'] ;</v>
      </c>
      <c r="AF21" t="str">
        <f t="shared" si="3"/>
        <v xml:space="preserve">       localStorage.IncomeStatementTracker1stReviewDate                =  document.ProgressTrackerForm.IncomeStatementTracker1stReviewDate.value;</v>
      </c>
      <c r="AG21" t="str">
        <f t="shared" si="22"/>
        <v xml:space="preserve">   document.ProgressTrackerForm.IncomeStatementTracker1stReviewDate.value =  localStorage.IncomeStatementTracker1stReviewDate;</v>
      </c>
      <c r="AH21" t="s">
        <v>450</v>
      </c>
      <c r="AI21" t="str">
        <f t="shared" si="23"/>
        <v xml:space="preserve">           IncomeStatementTracker1stReviewDate  INT NOT NULL,</v>
      </c>
      <c r="AJ21" t="str">
        <f t="shared" si="24"/>
        <v xml:space="preserve">        = '$IncomeStatementTracker1stReviewDate',</v>
      </c>
      <c r="AK21" t="str">
        <f t="shared" si="4"/>
        <v xml:space="preserve">       IncomeStatementTracker1stReviewDate,</v>
      </c>
      <c r="AL21" t="str">
        <f t="shared" si="5"/>
        <v xml:space="preserve">       '$IncomeStatementTracker1stReviewDate',</v>
      </c>
    </row>
    <row r="22" spans="1:38" x14ac:dyDescent="0.25">
      <c r="A22">
        <v>20</v>
      </c>
      <c r="B22" t="str">
        <f t="shared" ref="B22" si="51">B21</f>
        <v>IncomeStatement</v>
      </c>
      <c r="C22" t="s">
        <v>872</v>
      </c>
      <c r="D22" t="str">
        <f t="shared" ref="D22" si="52">B22&amp;C22</f>
        <v>IncomeStatementTracker1stReviewer</v>
      </c>
      <c r="L22" s="3">
        <f t="shared" ref="L22" si="53">LEN(K22)</f>
        <v>0</v>
      </c>
      <c r="M22" s="3">
        <f t="shared" si="0"/>
        <v>0</v>
      </c>
      <c r="N22" s="14" t="str">
        <f t="shared" ref="N22" si="54">K22&amp;REPT(" ",M22-L22)</f>
        <v/>
      </c>
      <c r="O22" t="str">
        <f t="shared" ref="O22" si="55">D22</f>
        <v>IncomeStatementTracker1stReviewer</v>
      </c>
      <c r="P22" s="3">
        <f t="shared" ref="P22" si="56">LEN(O22)</f>
        <v>33</v>
      </c>
      <c r="Q22" s="3">
        <f t="shared" si="1"/>
        <v>50</v>
      </c>
      <c r="R22" s="14" t="str">
        <f t="shared" ref="R22" si="57">O22&amp;REPT(" ",Q22-P22)</f>
        <v xml:space="preserve">IncomeStatementTracker1stReviewer                 </v>
      </c>
      <c r="S22" t="str">
        <f t="shared" ref="S22" si="58">"'"&amp;O22&amp;"'"</f>
        <v>'IncomeStatementTracker1stReviewer'</v>
      </c>
      <c r="T22" t="str">
        <f t="shared" si="13"/>
        <v>$IncomeStatementTracker1stReviewer</v>
      </c>
      <c r="U22" t="str">
        <f t="shared" ref="U22" si="59">"'"&amp;T22&amp;"'"</f>
        <v>'$IncomeStatementTracker1stReviewer'</v>
      </c>
      <c r="V22">
        <f t="shared" ref="V22" si="60">LEN(U22)</f>
        <v>36</v>
      </c>
      <c r="W22" s="3">
        <f t="shared" si="2"/>
        <v>53</v>
      </c>
      <c r="X22" s="9" t="str">
        <f t="shared" ref="X22" si="61">"localStorage."&amp;R22</f>
        <v xml:space="preserve">localStorage.IncomeStatementTracker1stReviewer                 </v>
      </c>
      <c r="Y22" s="7" t="s">
        <v>871</v>
      </c>
      <c r="Z22" t="str">
        <f t="shared" ref="Z22" si="62">U22&amp;REPT(" ",W22-V22)</f>
        <v xml:space="preserve">'$IncomeStatementTracker1stReviewer'                 </v>
      </c>
      <c r="AA22" t="str">
        <f t="shared" ref="AA22" si="63">SUBSTITUTE(Z22,"'","")&amp;" = "&amp;"NULL"&amp;";" &amp; "// "&amp;Y22</f>
        <v>$IncomeStatementTracker1stReviewer                  = NULL;// ProgressTrackerForm</v>
      </c>
      <c r="AB22" t="str">
        <f t="shared" ref="AB22" si="64">"       if ("&amp;"typeof("&amp;X22&amp;")"&amp;"==  "&amp;CHAR(34)&amp;"undefined"&amp;CHAR(34)&amp;") { "&amp;X22&amp;" = "&amp;IF(RIGHT(O22,5)="Score",0,IF(RIGHT(O22,6)="Rating",CHAR(34)&amp;"Medium"&amp;CHAR(34),CHAR(34)&amp;""&amp;CHAR(34)))&amp;"};"</f>
        <v xml:space="preserve">       if (typeof(localStorage.IncomeStatementTracker1stReviewer                 )==  "undefined") { localStorage.IncomeStatementTracker1stReviewer                  = ""};</v>
      </c>
      <c r="AC22" t="str">
        <f t="shared" ref="AC22" si="65">"         $"&amp;N22&amp;"       =  $row["&amp;CHAR(34)&amp;K22&amp;CHAR(34)&amp;"];"</f>
        <v xml:space="preserve">         $       =  $row[""];</v>
      </c>
      <c r="AD22" t="str">
        <f t="shared" ref="AD22" si="66">"         "&amp;X22&amp;" = '&lt;php? echo "&amp;SUBSTITUTE( U22,"'","")&amp;"?&gt;' ;"</f>
        <v xml:space="preserve">         localStorage.IncomeStatementTracker1stReviewer                  = '&lt;php? echo $IncomeStatementTracker1stReviewer?&gt;' ;</v>
      </c>
      <c r="AE22" t="str">
        <f t="shared" ref="AE22" si="67">SUBSTITUTE(Z22,"'","")&amp;" =  "&amp;"$_POST["&amp;S22&amp;"] "&amp;";"</f>
        <v>$IncomeStatementTracker1stReviewer                  =  $_POST['IncomeStatementTracker1stReviewer'] ;</v>
      </c>
      <c r="AF22" t="str">
        <f t="shared" si="3"/>
        <v xml:space="preserve">       localStorage.IncomeStatementTracker1stReviewer                  =  document.ProgressTrackerForm.IncomeStatementTracker1stReviewer.value;</v>
      </c>
      <c r="AG22" t="str">
        <f t="shared" si="22"/>
        <v xml:space="preserve">   document.ProgressTrackerForm.IncomeStatementTracker1stReviewer.value =  localStorage.IncomeStatementTracker1stReviewer;</v>
      </c>
      <c r="AH22" t="s">
        <v>450</v>
      </c>
      <c r="AI22" t="str">
        <f t="shared" ref="AI22" si="68" xml:space="preserve"> "           "&amp;O22&amp;"  "&amp;AH22&amp;" NOT NULL,"</f>
        <v xml:space="preserve">           IncomeStatementTracker1stReviewer  INT NOT NULL,</v>
      </c>
      <c r="AJ22" t="str">
        <f t="shared" ref="AJ22" si="69">"       "&amp;N22&amp;" = "&amp;U22&amp;","</f>
        <v xml:space="preserve">        = '$IncomeStatementTracker1stReviewer',</v>
      </c>
      <c r="AK22" t="str">
        <f t="shared" ref="AK22" si="70">"       "&amp;O22&amp;","</f>
        <v xml:space="preserve">       IncomeStatementTracker1stReviewer,</v>
      </c>
      <c r="AL22" t="str">
        <f t="shared" ref="AL22" si="71">"       "&amp;U22&amp;","</f>
        <v xml:space="preserve">       '$IncomeStatementTracker1stReviewer',</v>
      </c>
    </row>
    <row r="23" spans="1:38" x14ac:dyDescent="0.25">
      <c r="A23">
        <v>21</v>
      </c>
      <c r="B23" t="str">
        <f>B21</f>
        <v>IncomeStatement</v>
      </c>
      <c r="C23" t="str">
        <f t="shared" ref="C23:C29" si="72">C15</f>
        <v>Tracker2ndReviewDate</v>
      </c>
      <c r="D23" t="str">
        <f t="shared" si="6"/>
        <v>IncomeStatementTracker2ndReviewDate</v>
      </c>
      <c r="L23" s="3">
        <f t="shared" si="7"/>
        <v>0</v>
      </c>
      <c r="M23" s="3">
        <f t="shared" si="0"/>
        <v>0</v>
      </c>
      <c r="N23" s="14" t="str">
        <f t="shared" si="8"/>
        <v/>
      </c>
      <c r="O23" t="str">
        <f t="shared" si="9"/>
        <v>IncomeStatementTracker2ndReviewDate</v>
      </c>
      <c r="P23" s="3">
        <f t="shared" si="10"/>
        <v>35</v>
      </c>
      <c r="Q23" s="3">
        <f t="shared" si="1"/>
        <v>50</v>
      </c>
      <c r="R23" s="14" t="str">
        <f t="shared" si="11"/>
        <v xml:space="preserve">IncomeStatementTracker2ndReviewDate               </v>
      </c>
      <c r="S23" t="str">
        <f t="shared" si="12"/>
        <v>'IncomeStatementTracker2ndReviewDate'</v>
      </c>
      <c r="T23" t="str">
        <f t="shared" si="13"/>
        <v>$IncomeStatementTracker2ndReviewDate</v>
      </c>
      <c r="U23" t="str">
        <f t="shared" si="14"/>
        <v>'$IncomeStatementTracker2ndReviewDate'</v>
      </c>
      <c r="V23">
        <f t="shared" si="15"/>
        <v>38</v>
      </c>
      <c r="W23" s="3">
        <f t="shared" si="2"/>
        <v>53</v>
      </c>
      <c r="X23" s="9" t="str">
        <f t="shared" si="16"/>
        <v xml:space="preserve">localStorage.IncomeStatementTracker2ndReviewDate               </v>
      </c>
      <c r="Y23" s="7" t="s">
        <v>871</v>
      </c>
      <c r="Z23" t="str">
        <f t="shared" si="17"/>
        <v xml:space="preserve">'$IncomeStatementTracker2ndReviewDate'               </v>
      </c>
      <c r="AA23" t="str">
        <f t="shared" si="18"/>
        <v>$IncomeStatementTracker2ndReviewDate                = NULL;// ProgressTrackerForm</v>
      </c>
      <c r="AB23" t="str">
        <f t="shared" si="19"/>
        <v xml:space="preserve">       if (typeof(localStorage.IncomeStatementTracker2ndReviewDate               )==  "undefined") { localStorage.IncomeStatementTracker2ndReviewDate                = ""};</v>
      </c>
      <c r="AC23" t="str">
        <f t="shared" si="20"/>
        <v xml:space="preserve">         $       =  $row[""];</v>
      </c>
      <c r="AD23" t="str">
        <f t="shared" si="21"/>
        <v xml:space="preserve">         localStorage.IncomeStatementTracker2ndReviewDate                = '&lt;php? echo $IncomeStatementTracker2ndReviewDate?&gt;' ;</v>
      </c>
      <c r="AE23" t="str">
        <f t="shared" si="26"/>
        <v>$IncomeStatementTracker2ndReviewDate                =  $_POST['IncomeStatementTracker2ndReviewDate'] ;</v>
      </c>
      <c r="AF23" t="str">
        <f t="shared" si="3"/>
        <v xml:space="preserve">       localStorage.IncomeStatementTracker2ndReviewDate                =  document.ProgressTrackerForm.IncomeStatementTracker2ndReviewDate.value;</v>
      </c>
      <c r="AG23" t="str">
        <f t="shared" si="22"/>
        <v xml:space="preserve">   document.ProgressTrackerForm.IncomeStatementTracker2ndReviewDate.value =  localStorage.IncomeStatementTracker2ndReviewDate;</v>
      </c>
      <c r="AH23" t="s">
        <v>450</v>
      </c>
      <c r="AI23" t="str">
        <f t="shared" si="23"/>
        <v xml:space="preserve">           IncomeStatementTracker2ndReviewDate  INT NOT NULL,</v>
      </c>
      <c r="AJ23" t="str">
        <f t="shared" si="24"/>
        <v xml:space="preserve">        = '$IncomeStatementTracker2ndReviewDate',</v>
      </c>
      <c r="AK23" t="str">
        <f t="shared" si="4"/>
        <v xml:space="preserve">       IncomeStatementTracker2ndReviewDate,</v>
      </c>
      <c r="AL23" t="str">
        <f t="shared" si="5"/>
        <v xml:space="preserve">       '$IncomeStatementTracker2ndReviewDate',</v>
      </c>
    </row>
    <row r="24" spans="1:38" x14ac:dyDescent="0.25">
      <c r="A24">
        <v>22</v>
      </c>
      <c r="B24" t="str">
        <f t="shared" si="25"/>
        <v>IncomeStatement</v>
      </c>
      <c r="C24" t="str">
        <f t="shared" si="72"/>
        <v>Tracker2ndReviewer</v>
      </c>
      <c r="D24" t="str">
        <f t="shared" si="6"/>
        <v>IncomeStatementTracker2ndReviewer</v>
      </c>
      <c r="L24" s="3">
        <f t="shared" si="7"/>
        <v>0</v>
      </c>
      <c r="M24" s="3">
        <f t="shared" si="0"/>
        <v>0</v>
      </c>
      <c r="N24" s="14" t="str">
        <f t="shared" si="8"/>
        <v/>
      </c>
      <c r="O24" t="str">
        <f t="shared" si="9"/>
        <v>IncomeStatementTracker2ndReviewer</v>
      </c>
      <c r="P24" s="3">
        <f t="shared" si="10"/>
        <v>33</v>
      </c>
      <c r="Q24" s="3">
        <f t="shared" si="1"/>
        <v>50</v>
      </c>
      <c r="R24" s="14" t="str">
        <f t="shared" si="11"/>
        <v xml:space="preserve">IncomeStatementTracker2ndReviewer                 </v>
      </c>
      <c r="S24" t="str">
        <f t="shared" si="12"/>
        <v>'IncomeStatementTracker2ndReviewer'</v>
      </c>
      <c r="T24" t="str">
        <f t="shared" si="13"/>
        <v>$IncomeStatementTracker2ndReviewer</v>
      </c>
      <c r="U24" t="str">
        <f t="shared" si="14"/>
        <v>'$IncomeStatementTracker2ndReviewer'</v>
      </c>
      <c r="V24">
        <f t="shared" si="15"/>
        <v>36</v>
      </c>
      <c r="W24" s="3">
        <f t="shared" si="2"/>
        <v>53</v>
      </c>
      <c r="X24" s="9" t="str">
        <f t="shared" si="16"/>
        <v xml:space="preserve">localStorage.IncomeStatementTracker2ndReviewer                 </v>
      </c>
      <c r="Y24" s="7" t="s">
        <v>871</v>
      </c>
      <c r="Z24" t="str">
        <f t="shared" si="17"/>
        <v xml:space="preserve">'$IncomeStatementTracker2ndReviewer'                 </v>
      </c>
      <c r="AA24" t="str">
        <f t="shared" si="18"/>
        <v>$IncomeStatementTracker2ndReviewer                  = NULL;// ProgressTrackerForm</v>
      </c>
      <c r="AB24" t="str">
        <f t="shared" si="19"/>
        <v xml:space="preserve">       if (typeof(localStorage.IncomeStatementTracker2ndReviewer                 )==  "undefined") { localStorage.IncomeStatementTracker2ndReviewer                  = ""};</v>
      </c>
      <c r="AC24" t="str">
        <f t="shared" si="20"/>
        <v xml:space="preserve">         $       =  $row[""];</v>
      </c>
      <c r="AD24" t="str">
        <f t="shared" si="21"/>
        <v xml:space="preserve">         localStorage.IncomeStatementTracker2ndReviewer                  = '&lt;php? echo $IncomeStatementTracker2ndReviewer?&gt;' ;</v>
      </c>
      <c r="AE24" t="str">
        <f t="shared" si="26"/>
        <v>$IncomeStatementTracker2ndReviewer                  =  $_POST['IncomeStatementTracker2ndReviewer'] ;</v>
      </c>
      <c r="AF24" t="str">
        <f t="shared" si="3"/>
        <v xml:space="preserve">       localStorage.IncomeStatementTracker2ndReviewer                  =  document.ProgressTrackerForm.IncomeStatementTracker2ndReviewer.value;</v>
      </c>
      <c r="AG24" t="str">
        <f t="shared" si="22"/>
        <v xml:space="preserve">   document.ProgressTrackerForm.IncomeStatementTracker2ndReviewer.value =  localStorage.IncomeStatementTracker2ndReviewer;</v>
      </c>
      <c r="AH24" t="s">
        <v>450</v>
      </c>
      <c r="AI24" t="str">
        <f t="shared" si="23"/>
        <v xml:space="preserve">           IncomeStatementTracker2ndReviewer  INT NOT NULL,</v>
      </c>
      <c r="AJ24" t="str">
        <f t="shared" si="24"/>
        <v xml:space="preserve">        = '$IncomeStatementTracker2ndReviewer',</v>
      </c>
      <c r="AK24" t="str">
        <f t="shared" si="4"/>
        <v xml:space="preserve">       IncomeStatementTracker2ndReviewer,</v>
      </c>
      <c r="AL24" t="str">
        <f t="shared" si="5"/>
        <v xml:space="preserve">       '$IncomeStatementTracker2ndReviewer',</v>
      </c>
    </row>
    <row r="25" spans="1:38" x14ac:dyDescent="0.25">
      <c r="A25">
        <v>23</v>
      </c>
      <c r="B25" t="str">
        <f t="shared" si="25"/>
        <v>IncomeStatement</v>
      </c>
      <c r="C25" t="str">
        <f t="shared" si="72"/>
        <v>Tracker1stReviewComment</v>
      </c>
      <c r="D25" t="str">
        <f t="shared" si="6"/>
        <v>IncomeStatementTracker1stReviewComment</v>
      </c>
      <c r="L25" s="3">
        <f t="shared" si="7"/>
        <v>0</v>
      </c>
      <c r="M25" s="3">
        <f t="shared" si="0"/>
        <v>0</v>
      </c>
      <c r="N25" s="14" t="str">
        <f t="shared" si="8"/>
        <v/>
      </c>
      <c r="O25" t="str">
        <f t="shared" si="9"/>
        <v>IncomeStatementTracker1stReviewComment</v>
      </c>
      <c r="P25" s="3">
        <f t="shared" si="10"/>
        <v>38</v>
      </c>
      <c r="Q25" s="3">
        <f t="shared" si="1"/>
        <v>50</v>
      </c>
      <c r="R25" s="14" t="str">
        <f t="shared" si="11"/>
        <v xml:space="preserve">IncomeStatementTracker1stReviewComment            </v>
      </c>
      <c r="S25" t="str">
        <f t="shared" si="12"/>
        <v>'IncomeStatementTracker1stReviewComment'</v>
      </c>
      <c r="T25" t="str">
        <f t="shared" si="13"/>
        <v>$IncomeStatementTracker1stReviewComment</v>
      </c>
      <c r="U25" t="str">
        <f t="shared" si="14"/>
        <v>'$IncomeStatementTracker1stReviewComment'</v>
      </c>
      <c r="V25">
        <f t="shared" si="15"/>
        <v>41</v>
      </c>
      <c r="W25" s="3">
        <f t="shared" si="2"/>
        <v>53</v>
      </c>
      <c r="X25" s="9" t="str">
        <f t="shared" si="16"/>
        <v xml:space="preserve">localStorage.IncomeStatementTracker1stReviewComment            </v>
      </c>
      <c r="Y25" s="7" t="s">
        <v>871</v>
      </c>
      <c r="Z25" t="str">
        <f t="shared" si="17"/>
        <v xml:space="preserve">'$IncomeStatementTracker1stReviewComment'            </v>
      </c>
      <c r="AA25" t="str">
        <f t="shared" si="18"/>
        <v>$IncomeStatementTracker1stReviewComment             = NULL;// ProgressTrackerForm</v>
      </c>
      <c r="AB25" t="str">
        <f t="shared" si="19"/>
        <v xml:space="preserve">       if (typeof(localStorage.IncomeStatementTracker1stReviewComment            )==  "undefined") { localStorage.IncomeStatementTracker1stReviewComment             = ""};</v>
      </c>
      <c r="AC25" t="str">
        <f t="shared" si="20"/>
        <v xml:space="preserve">         $       =  $row[""];</v>
      </c>
      <c r="AD25" t="str">
        <f t="shared" si="21"/>
        <v xml:space="preserve">         localStorage.IncomeStatementTracker1stReviewComment             = '&lt;php? echo $IncomeStatementTracker1stReviewComment?&gt;' ;</v>
      </c>
      <c r="AE25" t="str">
        <f t="shared" si="26"/>
        <v>$IncomeStatementTracker1stReviewComment             =  $_POST['IncomeStatementTracker1stReviewComment'] ;</v>
      </c>
      <c r="AF25" t="str">
        <f t="shared" si="3"/>
        <v xml:space="preserve">       localStorage.IncomeStatementTracker1stReviewComment             =  document.ProgressTrackerForm.IncomeStatementTracker1stReviewComment.value;</v>
      </c>
      <c r="AG25" t="str">
        <f t="shared" si="22"/>
        <v xml:space="preserve">   document.ProgressTrackerForm.IncomeStatementTracker1stReviewComment.value =  localStorage.IncomeStatementTracker1stReviewComment;</v>
      </c>
      <c r="AH25" t="s">
        <v>450</v>
      </c>
      <c r="AI25" t="str">
        <f t="shared" si="23"/>
        <v xml:space="preserve">           IncomeStatementTracker1stReviewComment  INT NOT NULL,</v>
      </c>
      <c r="AJ25" t="str">
        <f t="shared" si="24"/>
        <v xml:space="preserve">        = '$IncomeStatementTracker1stReviewComment',</v>
      </c>
      <c r="AK25" t="str">
        <f t="shared" si="4"/>
        <v xml:space="preserve">       IncomeStatementTracker1stReviewComment,</v>
      </c>
      <c r="AL25" t="str">
        <f t="shared" si="5"/>
        <v xml:space="preserve">       '$IncomeStatementTracker1stReviewComment',</v>
      </c>
    </row>
    <row r="26" spans="1:38" x14ac:dyDescent="0.25">
      <c r="A26">
        <v>24</v>
      </c>
      <c r="B26" t="str">
        <f t="shared" si="25"/>
        <v>IncomeStatement</v>
      </c>
      <c r="C26" t="str">
        <f t="shared" si="72"/>
        <v>Tracker2ndReviewComment</v>
      </c>
      <c r="D26" t="str">
        <f t="shared" si="6"/>
        <v>IncomeStatementTracker2ndReviewComment</v>
      </c>
      <c r="L26" s="3">
        <f t="shared" si="7"/>
        <v>0</v>
      </c>
      <c r="M26" s="3">
        <f t="shared" si="0"/>
        <v>0</v>
      </c>
      <c r="N26" s="14" t="str">
        <f t="shared" si="8"/>
        <v/>
      </c>
      <c r="O26" t="str">
        <f t="shared" si="9"/>
        <v>IncomeStatementTracker2ndReviewComment</v>
      </c>
      <c r="P26" s="3">
        <f t="shared" si="10"/>
        <v>38</v>
      </c>
      <c r="Q26" s="3">
        <f t="shared" si="1"/>
        <v>50</v>
      </c>
      <c r="R26" s="14" t="str">
        <f t="shared" si="11"/>
        <v xml:space="preserve">IncomeStatementTracker2ndReviewComment            </v>
      </c>
      <c r="S26" t="str">
        <f t="shared" si="12"/>
        <v>'IncomeStatementTracker2ndReviewComment'</v>
      </c>
      <c r="T26" t="str">
        <f t="shared" si="13"/>
        <v>$IncomeStatementTracker2ndReviewComment</v>
      </c>
      <c r="U26" t="str">
        <f t="shared" si="14"/>
        <v>'$IncomeStatementTracker2ndReviewComment'</v>
      </c>
      <c r="V26">
        <f t="shared" si="15"/>
        <v>41</v>
      </c>
      <c r="W26" s="3">
        <f t="shared" si="2"/>
        <v>53</v>
      </c>
      <c r="X26" s="9" t="str">
        <f t="shared" si="16"/>
        <v xml:space="preserve">localStorage.IncomeStatementTracker2ndReviewComment            </v>
      </c>
      <c r="Y26" s="7" t="s">
        <v>871</v>
      </c>
      <c r="Z26" t="str">
        <f t="shared" si="17"/>
        <v xml:space="preserve">'$IncomeStatementTracker2ndReviewComment'            </v>
      </c>
      <c r="AA26" t="str">
        <f t="shared" si="18"/>
        <v>$IncomeStatementTracker2ndReviewComment             = NULL;// ProgressTrackerForm</v>
      </c>
      <c r="AB26" t="str">
        <f t="shared" si="19"/>
        <v xml:space="preserve">       if (typeof(localStorage.IncomeStatementTracker2ndReviewComment            )==  "undefined") { localStorage.IncomeStatementTracker2ndReviewComment             = ""};</v>
      </c>
      <c r="AC26" t="str">
        <f t="shared" si="20"/>
        <v xml:space="preserve">         $       =  $row[""];</v>
      </c>
      <c r="AD26" t="str">
        <f t="shared" si="21"/>
        <v xml:space="preserve">         localStorage.IncomeStatementTracker2ndReviewComment             = '&lt;php? echo $IncomeStatementTracker2ndReviewComment?&gt;' ;</v>
      </c>
      <c r="AE26" t="str">
        <f t="shared" si="26"/>
        <v>$IncomeStatementTracker2ndReviewComment             =  $_POST['IncomeStatementTracker2ndReviewComment'] ;</v>
      </c>
      <c r="AF26" t="str">
        <f t="shared" si="3"/>
        <v xml:space="preserve">       localStorage.IncomeStatementTracker2ndReviewComment             =  document.ProgressTrackerForm.IncomeStatementTracker2ndReviewComment.value;</v>
      </c>
      <c r="AG26" t="str">
        <f t="shared" si="22"/>
        <v xml:space="preserve">   document.ProgressTrackerForm.IncomeStatementTracker2ndReviewComment.value =  localStorage.IncomeStatementTracker2ndReviewComment;</v>
      </c>
      <c r="AH26" t="s">
        <v>451</v>
      </c>
      <c r="AI26" t="str">
        <f t="shared" si="23"/>
        <v xml:space="preserve">           IncomeStatementTracker2ndReviewComment  VARCHAR(3) NOT NULL,</v>
      </c>
      <c r="AJ26" t="str">
        <f t="shared" si="24"/>
        <v xml:space="preserve">        = '$IncomeStatementTracker2ndReviewComment',</v>
      </c>
      <c r="AK26" t="str">
        <f t="shared" si="4"/>
        <v xml:space="preserve">       IncomeStatementTracker2ndReviewComment,</v>
      </c>
      <c r="AL26" t="str">
        <f t="shared" si="5"/>
        <v xml:space="preserve">       '$IncomeStatementTracker2ndReviewComment',</v>
      </c>
    </row>
    <row r="27" spans="1:38" x14ac:dyDescent="0.25">
      <c r="A27">
        <v>25</v>
      </c>
      <c r="B27" t="s">
        <v>861</v>
      </c>
      <c r="C27" t="str">
        <f t="shared" si="72"/>
        <v>TrackerDateSaved</v>
      </c>
      <c r="D27" t="str">
        <f t="shared" si="6"/>
        <v>CurrentAssetsTrackerDateSaved</v>
      </c>
      <c r="L27" s="3">
        <f t="shared" si="7"/>
        <v>0</v>
      </c>
      <c r="M27" s="3">
        <f t="shared" si="0"/>
        <v>0</v>
      </c>
      <c r="N27" s="14" t="str">
        <f t="shared" si="8"/>
        <v/>
      </c>
      <c r="O27" t="str">
        <f t="shared" si="9"/>
        <v>CurrentAssetsTrackerDateSaved</v>
      </c>
      <c r="P27" s="3">
        <f t="shared" si="10"/>
        <v>29</v>
      </c>
      <c r="Q27" s="3">
        <f t="shared" si="1"/>
        <v>50</v>
      </c>
      <c r="R27" s="14" t="str">
        <f t="shared" si="11"/>
        <v xml:space="preserve">CurrentAssetsTrackerDateSaved                     </v>
      </c>
      <c r="S27" t="str">
        <f t="shared" si="12"/>
        <v>'CurrentAssetsTrackerDateSaved'</v>
      </c>
      <c r="T27" t="str">
        <f t="shared" si="13"/>
        <v>$CurrentAssetsTrackerDateSaved</v>
      </c>
      <c r="U27" t="str">
        <f t="shared" si="14"/>
        <v>'$CurrentAssetsTrackerDateSaved'</v>
      </c>
      <c r="V27">
        <f t="shared" si="15"/>
        <v>32</v>
      </c>
      <c r="W27" s="3">
        <f t="shared" si="2"/>
        <v>53</v>
      </c>
      <c r="X27" s="9" t="str">
        <f t="shared" si="16"/>
        <v xml:space="preserve">localStorage.CurrentAssetsTrackerDateSaved                     </v>
      </c>
      <c r="Y27" s="7" t="s">
        <v>871</v>
      </c>
      <c r="Z27" t="str">
        <f t="shared" si="17"/>
        <v xml:space="preserve">'$CurrentAssetsTrackerDateSaved'                     </v>
      </c>
      <c r="AA27" t="str">
        <f t="shared" si="18"/>
        <v>$CurrentAssetsTrackerDateSaved                      = NULL;// ProgressTrackerForm</v>
      </c>
      <c r="AB27" t="str">
        <f t="shared" si="19"/>
        <v xml:space="preserve">       if (typeof(localStorage.CurrentAssetsTrackerDateSaved                     )==  "undefined") { localStorage.CurrentAssetsTrackerDateSaved                      = ""};</v>
      </c>
      <c r="AC27" t="str">
        <f t="shared" si="20"/>
        <v xml:space="preserve">         $       =  $row[""];</v>
      </c>
      <c r="AD27" t="str">
        <f t="shared" si="21"/>
        <v xml:space="preserve">         localStorage.CurrentAssetsTrackerDateSaved                      = '&lt;php? echo $CurrentAssetsTrackerDateSaved?&gt;' ;</v>
      </c>
      <c r="AE27" t="str">
        <f t="shared" si="26"/>
        <v>$CurrentAssetsTrackerDateSaved                      =  $_POST['CurrentAssetsTrackerDateSaved'] ;</v>
      </c>
      <c r="AF27" t="str">
        <f t="shared" si="3"/>
        <v xml:space="preserve">       localStorage.CurrentAssetsTrackerDateSaved                      =  document.ProgressTrackerForm.CurrentAssetsTrackerDateSaved.value;</v>
      </c>
      <c r="AG27" t="str">
        <f t="shared" si="22"/>
        <v xml:space="preserve">   document.ProgressTrackerForm.CurrentAssetsTrackerDateSaved.value =  localStorage.CurrentAssetsTrackerDateSaved;</v>
      </c>
      <c r="AH27" t="s">
        <v>451</v>
      </c>
      <c r="AI27" t="str">
        <f t="shared" si="23"/>
        <v xml:space="preserve">           CurrentAssetsTrackerDateSaved  VARCHAR(3) NOT NULL,</v>
      </c>
      <c r="AJ27" t="str">
        <f t="shared" si="24"/>
        <v xml:space="preserve">        = '$CurrentAssetsTrackerDateSaved',</v>
      </c>
      <c r="AK27" t="str">
        <f t="shared" si="4"/>
        <v xml:space="preserve">       CurrentAssetsTrackerDateSaved,</v>
      </c>
      <c r="AL27" t="str">
        <f t="shared" si="5"/>
        <v xml:space="preserve">       '$CurrentAssetsTrackerDateSaved',</v>
      </c>
    </row>
    <row r="28" spans="1:38" x14ac:dyDescent="0.25">
      <c r="A28">
        <v>26</v>
      </c>
      <c r="B28" t="str">
        <f t="shared" si="25"/>
        <v>CurrentAssets</v>
      </c>
      <c r="C28" t="str">
        <f t="shared" si="72"/>
        <v>TrackerSavedBy</v>
      </c>
      <c r="D28" t="str">
        <f t="shared" si="6"/>
        <v>CurrentAssetsTrackerSavedBy</v>
      </c>
      <c r="L28" s="3">
        <f t="shared" si="7"/>
        <v>0</v>
      </c>
      <c r="M28" s="3">
        <f t="shared" si="0"/>
        <v>0</v>
      </c>
      <c r="N28" s="14" t="str">
        <f t="shared" si="8"/>
        <v/>
      </c>
      <c r="O28" t="str">
        <f t="shared" si="9"/>
        <v>CurrentAssetsTrackerSavedBy</v>
      </c>
      <c r="P28" s="3">
        <f t="shared" si="10"/>
        <v>27</v>
      </c>
      <c r="Q28" s="3">
        <f t="shared" si="1"/>
        <v>50</v>
      </c>
      <c r="R28" s="14" t="str">
        <f t="shared" si="11"/>
        <v xml:space="preserve">CurrentAssetsTrackerSavedBy                       </v>
      </c>
      <c r="S28" t="str">
        <f t="shared" si="12"/>
        <v>'CurrentAssetsTrackerSavedBy'</v>
      </c>
      <c r="T28" t="str">
        <f t="shared" si="13"/>
        <v>$CurrentAssetsTrackerSavedBy</v>
      </c>
      <c r="U28" t="str">
        <f t="shared" si="14"/>
        <v>'$CurrentAssetsTrackerSavedBy'</v>
      </c>
      <c r="V28">
        <f t="shared" si="15"/>
        <v>30</v>
      </c>
      <c r="W28" s="3">
        <f t="shared" si="2"/>
        <v>53</v>
      </c>
      <c r="X28" s="9" t="str">
        <f t="shared" si="16"/>
        <v xml:space="preserve">localStorage.CurrentAssetsTrackerSavedBy                       </v>
      </c>
      <c r="Y28" s="7" t="s">
        <v>871</v>
      </c>
      <c r="Z28" t="str">
        <f t="shared" si="17"/>
        <v xml:space="preserve">'$CurrentAssetsTrackerSavedBy'                       </v>
      </c>
      <c r="AA28" t="str">
        <f t="shared" si="18"/>
        <v>$CurrentAssetsTrackerSavedBy                        = NULL;// ProgressTrackerForm</v>
      </c>
      <c r="AB28" t="str">
        <f t="shared" si="19"/>
        <v xml:space="preserve">       if (typeof(localStorage.CurrentAssetsTrackerSavedBy                       )==  "undefined") { localStorage.CurrentAssetsTrackerSavedBy                        = ""};</v>
      </c>
      <c r="AC28" t="str">
        <f t="shared" si="20"/>
        <v xml:space="preserve">         $       =  $row[""];</v>
      </c>
      <c r="AD28" t="str">
        <f t="shared" si="21"/>
        <v xml:space="preserve">         localStorage.CurrentAssetsTrackerSavedBy                        = '&lt;php? echo $CurrentAssetsTrackerSavedBy?&gt;' ;</v>
      </c>
      <c r="AE28" t="str">
        <f t="shared" si="26"/>
        <v>$CurrentAssetsTrackerSavedBy                        =  $_POST['CurrentAssetsTrackerSavedBy'] ;</v>
      </c>
      <c r="AF28" t="str">
        <f t="shared" si="3"/>
        <v xml:space="preserve">       localStorage.CurrentAssetsTrackerSavedBy                        =  document.ProgressTrackerForm.CurrentAssetsTrackerSavedBy.value;</v>
      </c>
      <c r="AG28" t="str">
        <f t="shared" si="22"/>
        <v xml:space="preserve">   document.ProgressTrackerForm.CurrentAssetsTrackerSavedBy.value =  localStorage.CurrentAssetsTrackerSavedBy;</v>
      </c>
      <c r="AH28" t="s">
        <v>449</v>
      </c>
      <c r="AI28" t="str">
        <f t="shared" si="23"/>
        <v xml:space="preserve">           CurrentAssetsTrackerSavedBy  FLOAT NOT NULL,</v>
      </c>
      <c r="AJ28" t="str">
        <f t="shared" si="24"/>
        <v xml:space="preserve">        = '$CurrentAssetsTrackerSavedBy',</v>
      </c>
      <c r="AK28" t="str">
        <f t="shared" si="4"/>
        <v xml:space="preserve">       CurrentAssetsTrackerSavedBy,</v>
      </c>
      <c r="AL28" t="str">
        <f t="shared" si="5"/>
        <v xml:space="preserve">       '$CurrentAssetsTrackerSavedBy',</v>
      </c>
    </row>
    <row r="29" spans="1:38" x14ac:dyDescent="0.25">
      <c r="A29">
        <v>27</v>
      </c>
      <c r="B29" t="str">
        <f t="shared" si="25"/>
        <v>CurrentAssets</v>
      </c>
      <c r="C29" t="str">
        <f t="shared" si="72"/>
        <v>Tracker1stReviewDate</v>
      </c>
      <c r="D29" t="str">
        <f t="shared" si="6"/>
        <v>CurrentAssetsTracker1stReviewDate</v>
      </c>
      <c r="L29" s="3">
        <f t="shared" si="7"/>
        <v>0</v>
      </c>
      <c r="M29" s="3">
        <f t="shared" si="0"/>
        <v>0</v>
      </c>
      <c r="N29" s="14" t="str">
        <f t="shared" si="8"/>
        <v/>
      </c>
      <c r="O29" t="str">
        <f t="shared" si="9"/>
        <v>CurrentAssetsTracker1stReviewDate</v>
      </c>
      <c r="P29" s="3">
        <f t="shared" si="10"/>
        <v>33</v>
      </c>
      <c r="Q29" s="3">
        <f t="shared" si="1"/>
        <v>50</v>
      </c>
      <c r="R29" s="14" t="str">
        <f t="shared" si="11"/>
        <v xml:space="preserve">CurrentAssetsTracker1stReviewDate                 </v>
      </c>
      <c r="S29" t="str">
        <f t="shared" si="12"/>
        <v>'CurrentAssetsTracker1stReviewDate'</v>
      </c>
      <c r="T29" t="str">
        <f t="shared" si="13"/>
        <v>$CurrentAssetsTracker1stReviewDate</v>
      </c>
      <c r="U29" t="str">
        <f t="shared" si="14"/>
        <v>'$CurrentAssetsTracker1stReviewDate'</v>
      </c>
      <c r="V29">
        <f t="shared" si="15"/>
        <v>36</v>
      </c>
      <c r="W29" s="3">
        <f t="shared" si="2"/>
        <v>53</v>
      </c>
      <c r="X29" s="9" t="str">
        <f t="shared" si="16"/>
        <v xml:space="preserve">localStorage.CurrentAssetsTracker1stReviewDate                 </v>
      </c>
      <c r="Y29" s="7" t="s">
        <v>871</v>
      </c>
      <c r="Z29" t="str">
        <f t="shared" si="17"/>
        <v xml:space="preserve">'$CurrentAssetsTracker1stReviewDate'                 </v>
      </c>
      <c r="AA29" t="str">
        <f t="shared" si="18"/>
        <v>$CurrentAssetsTracker1stReviewDate                  = NULL;// ProgressTrackerForm</v>
      </c>
      <c r="AB29" t="str">
        <f t="shared" si="19"/>
        <v xml:space="preserve">       if (typeof(localStorage.CurrentAssetsTracker1stReviewDate                 )==  "undefined") { localStorage.CurrentAssetsTracker1stReviewDate                  = ""};</v>
      </c>
      <c r="AC29" t="str">
        <f t="shared" si="20"/>
        <v xml:space="preserve">         $       =  $row[""];</v>
      </c>
      <c r="AD29" t="str">
        <f t="shared" si="21"/>
        <v xml:space="preserve">         localStorage.CurrentAssetsTracker1stReviewDate                  = '&lt;php? echo $CurrentAssetsTracker1stReviewDate?&gt;' ;</v>
      </c>
      <c r="AE29" t="str">
        <f t="shared" si="26"/>
        <v>$CurrentAssetsTracker1stReviewDate                  =  $_POST['CurrentAssetsTracker1stReviewDate'] ;</v>
      </c>
      <c r="AF29" t="str">
        <f t="shared" si="3"/>
        <v xml:space="preserve">       localStorage.CurrentAssetsTracker1stReviewDate                  =  document.ProgressTrackerForm.CurrentAssetsTracker1stReviewDate.value;</v>
      </c>
      <c r="AG29" t="str">
        <f t="shared" si="22"/>
        <v xml:space="preserve">   document.ProgressTrackerForm.CurrentAssetsTracker1stReviewDate.value =  localStorage.CurrentAssetsTracker1stReviewDate;</v>
      </c>
      <c r="AH29" t="s">
        <v>446</v>
      </c>
      <c r="AI29" t="str">
        <f t="shared" si="23"/>
        <v xml:space="preserve">           CurrentAssetsTracker1stReviewDate  VARCHAR(100) NOT NULL,</v>
      </c>
      <c r="AJ29" t="str">
        <f t="shared" si="24"/>
        <v xml:space="preserve">        = '$CurrentAssetsTracker1stReviewDate',</v>
      </c>
      <c r="AK29" t="str">
        <f t="shared" si="4"/>
        <v xml:space="preserve">       CurrentAssetsTracker1stReviewDate,</v>
      </c>
      <c r="AL29" t="str">
        <f t="shared" si="5"/>
        <v xml:space="preserve">       '$CurrentAssetsTracker1stReviewDate',</v>
      </c>
    </row>
    <row r="30" spans="1:38" x14ac:dyDescent="0.25">
      <c r="A30">
        <v>28</v>
      </c>
      <c r="B30" t="str">
        <f t="shared" si="25"/>
        <v>CurrentAssets</v>
      </c>
      <c r="C30" t="s">
        <v>872</v>
      </c>
      <c r="D30" t="str">
        <f t="shared" si="6"/>
        <v>CurrentAssetsTracker1stReviewer</v>
      </c>
      <c r="L30" s="3">
        <f t="shared" si="7"/>
        <v>0</v>
      </c>
      <c r="M30" s="3">
        <f t="shared" si="0"/>
        <v>0</v>
      </c>
      <c r="N30" s="14" t="str">
        <f t="shared" si="8"/>
        <v/>
      </c>
      <c r="O30" t="str">
        <f t="shared" si="9"/>
        <v>CurrentAssetsTracker1stReviewer</v>
      </c>
      <c r="P30" s="3">
        <f t="shared" si="10"/>
        <v>31</v>
      </c>
      <c r="Q30" s="3">
        <f t="shared" si="1"/>
        <v>50</v>
      </c>
      <c r="R30" s="14" t="str">
        <f t="shared" si="11"/>
        <v xml:space="preserve">CurrentAssetsTracker1stReviewer                   </v>
      </c>
      <c r="S30" t="str">
        <f t="shared" si="12"/>
        <v>'CurrentAssetsTracker1stReviewer'</v>
      </c>
      <c r="T30" t="str">
        <f t="shared" ref="T30" si="73">"$"&amp;O30</f>
        <v>$CurrentAssetsTracker1stReviewer</v>
      </c>
      <c r="U30" t="str">
        <f t="shared" si="14"/>
        <v>'$CurrentAssetsTracker1stReviewer'</v>
      </c>
      <c r="V30">
        <f t="shared" si="15"/>
        <v>34</v>
      </c>
      <c r="W30" s="3">
        <f t="shared" si="2"/>
        <v>53</v>
      </c>
      <c r="X30" s="9" t="str">
        <f t="shared" si="16"/>
        <v xml:space="preserve">localStorage.CurrentAssetsTracker1stReviewer                   </v>
      </c>
      <c r="Y30" s="7" t="s">
        <v>871</v>
      </c>
      <c r="Z30" t="str">
        <f t="shared" si="17"/>
        <v xml:space="preserve">'$CurrentAssetsTracker1stReviewer'                   </v>
      </c>
      <c r="AA30" t="str">
        <f t="shared" si="18"/>
        <v>$CurrentAssetsTracker1stReviewer                    = NULL;// ProgressTrackerForm</v>
      </c>
      <c r="AB30" t="str">
        <f t="shared" si="19"/>
        <v xml:space="preserve">       if (typeof(localStorage.CurrentAssetsTracker1stReviewer                   )==  "undefined") { localStorage.CurrentAssetsTracker1stReviewer                    = ""};</v>
      </c>
      <c r="AC30" t="str">
        <f t="shared" si="20"/>
        <v xml:space="preserve">         $       =  $row[""];</v>
      </c>
      <c r="AD30" t="str">
        <f t="shared" si="21"/>
        <v xml:space="preserve">         localStorage.CurrentAssetsTracker1stReviewer                    = '&lt;php? echo $CurrentAssetsTracker1stReviewer?&gt;' ;</v>
      </c>
      <c r="AE30" t="str">
        <f t="shared" si="26"/>
        <v>$CurrentAssetsTracker1stReviewer                    =  $_POST['CurrentAssetsTracker1stReviewer'] ;</v>
      </c>
      <c r="AF30" t="str">
        <f t="shared" si="3"/>
        <v xml:space="preserve">       localStorage.CurrentAssetsTracker1stReviewer                    =  document.ProgressTrackerForm.CurrentAssetsTracker1stReviewer.value;</v>
      </c>
      <c r="AG30" t="str">
        <f t="shared" si="22"/>
        <v xml:space="preserve">   document.ProgressTrackerForm.CurrentAssetsTracker1stReviewer.value =  localStorage.CurrentAssetsTracker1stReviewer;</v>
      </c>
      <c r="AH30" t="s">
        <v>450</v>
      </c>
      <c r="AI30" t="str">
        <f t="shared" si="23"/>
        <v xml:space="preserve">           CurrentAssetsTracker1stReviewer  INT NOT NULL,</v>
      </c>
      <c r="AJ30" t="str">
        <f t="shared" si="24"/>
        <v xml:space="preserve">        = '$CurrentAssetsTracker1stReviewer',</v>
      </c>
      <c r="AK30" t="str">
        <f t="shared" si="4"/>
        <v xml:space="preserve">       CurrentAssetsTracker1stReviewer,</v>
      </c>
      <c r="AL30" t="str">
        <f t="shared" si="5"/>
        <v xml:space="preserve">       '$CurrentAssetsTracker1stReviewer',</v>
      </c>
    </row>
    <row r="31" spans="1:38" x14ac:dyDescent="0.25">
      <c r="A31">
        <v>29</v>
      </c>
      <c r="B31" t="str">
        <f>B29</f>
        <v>CurrentAssets</v>
      </c>
      <c r="C31" t="str">
        <f t="shared" ref="C31:C37" si="74">C23</f>
        <v>Tracker2ndReviewDate</v>
      </c>
      <c r="D31" t="str">
        <f t="shared" si="6"/>
        <v>CurrentAssetsTracker2ndReviewDate</v>
      </c>
      <c r="L31" s="3">
        <f t="shared" si="7"/>
        <v>0</v>
      </c>
      <c r="M31" s="3">
        <f t="shared" si="0"/>
        <v>0</v>
      </c>
      <c r="N31" s="14" t="str">
        <f t="shared" si="8"/>
        <v/>
      </c>
      <c r="O31" t="str">
        <f t="shared" si="9"/>
        <v>CurrentAssetsTracker2ndReviewDate</v>
      </c>
      <c r="P31" s="3">
        <f t="shared" si="10"/>
        <v>33</v>
      </c>
      <c r="Q31" s="3">
        <f t="shared" si="1"/>
        <v>50</v>
      </c>
      <c r="R31" s="14" t="str">
        <f t="shared" si="11"/>
        <v xml:space="preserve">CurrentAssetsTracker2ndReviewDate                 </v>
      </c>
      <c r="S31" t="str">
        <f t="shared" si="12"/>
        <v>'CurrentAssetsTracker2ndReviewDate'</v>
      </c>
      <c r="T31" t="str">
        <f t="shared" si="13"/>
        <v>$CurrentAssetsTracker2ndReviewDate</v>
      </c>
      <c r="U31" t="str">
        <f t="shared" si="14"/>
        <v>'$CurrentAssetsTracker2ndReviewDate'</v>
      </c>
      <c r="V31">
        <f t="shared" si="15"/>
        <v>36</v>
      </c>
      <c r="W31" s="3">
        <f t="shared" si="2"/>
        <v>53</v>
      </c>
      <c r="X31" s="9" t="str">
        <f t="shared" si="16"/>
        <v xml:space="preserve">localStorage.CurrentAssetsTracker2ndReviewDate                 </v>
      </c>
      <c r="Y31" s="7" t="s">
        <v>871</v>
      </c>
      <c r="Z31" t="str">
        <f t="shared" si="17"/>
        <v xml:space="preserve">'$CurrentAssetsTracker2ndReviewDate'                 </v>
      </c>
      <c r="AA31" t="str">
        <f t="shared" si="18"/>
        <v>$CurrentAssetsTracker2ndReviewDate                  = NULL;// ProgressTrackerForm</v>
      </c>
      <c r="AB31" t="str">
        <f t="shared" si="19"/>
        <v xml:space="preserve">       if (typeof(localStorage.CurrentAssetsTracker2ndReviewDate                 )==  "undefined") { localStorage.CurrentAssetsTracker2ndReviewDate                  = ""};</v>
      </c>
      <c r="AC31" t="str">
        <f t="shared" si="20"/>
        <v xml:space="preserve">         $       =  $row[""];</v>
      </c>
      <c r="AD31" t="str">
        <f t="shared" si="21"/>
        <v xml:space="preserve">         localStorage.CurrentAssetsTracker2ndReviewDate                  = '&lt;php? echo $CurrentAssetsTracker2ndReviewDate?&gt;' ;</v>
      </c>
      <c r="AE31" t="str">
        <f t="shared" si="26"/>
        <v>$CurrentAssetsTracker2ndReviewDate                  =  $_POST['CurrentAssetsTracker2ndReviewDate'] ;</v>
      </c>
      <c r="AF31" t="str">
        <f t="shared" si="3"/>
        <v xml:space="preserve">       localStorage.CurrentAssetsTracker2ndReviewDate                  =  document.ProgressTrackerForm.CurrentAssetsTracker2ndReviewDate.value;</v>
      </c>
      <c r="AG31" t="str">
        <f t="shared" si="22"/>
        <v xml:space="preserve">   document.ProgressTrackerForm.CurrentAssetsTracker2ndReviewDate.value =  localStorage.CurrentAssetsTracker2ndReviewDate;</v>
      </c>
      <c r="AH31" t="s">
        <v>446</v>
      </c>
      <c r="AI31" t="str">
        <f t="shared" si="23"/>
        <v xml:space="preserve">           CurrentAssetsTracker2ndReviewDate  VARCHAR(100) NOT NULL,</v>
      </c>
      <c r="AJ31" t="str">
        <f t="shared" si="24"/>
        <v xml:space="preserve">        = '$CurrentAssetsTracker2ndReviewDate',</v>
      </c>
      <c r="AK31" t="str">
        <f t="shared" si="4"/>
        <v xml:space="preserve">       CurrentAssetsTracker2ndReviewDate,</v>
      </c>
      <c r="AL31" t="str">
        <f t="shared" si="5"/>
        <v xml:space="preserve">       '$CurrentAssetsTracker2ndReviewDate',</v>
      </c>
    </row>
    <row r="32" spans="1:38" x14ac:dyDescent="0.25">
      <c r="A32">
        <v>30</v>
      </c>
      <c r="B32" t="str">
        <f t="shared" si="25"/>
        <v>CurrentAssets</v>
      </c>
      <c r="C32" t="str">
        <f t="shared" si="74"/>
        <v>Tracker2ndReviewer</v>
      </c>
      <c r="D32" t="str">
        <f t="shared" si="6"/>
        <v>CurrentAssetsTracker2ndReviewer</v>
      </c>
      <c r="L32" s="3">
        <f t="shared" si="7"/>
        <v>0</v>
      </c>
      <c r="M32" s="3">
        <f t="shared" si="0"/>
        <v>0</v>
      </c>
      <c r="N32" s="14" t="str">
        <f t="shared" si="8"/>
        <v/>
      </c>
      <c r="O32" t="str">
        <f t="shared" si="9"/>
        <v>CurrentAssetsTracker2ndReviewer</v>
      </c>
      <c r="P32" s="3">
        <f t="shared" si="10"/>
        <v>31</v>
      </c>
      <c r="Q32" s="3">
        <f t="shared" si="1"/>
        <v>50</v>
      </c>
      <c r="R32" s="14" t="str">
        <f t="shared" si="11"/>
        <v xml:space="preserve">CurrentAssetsTracker2ndReviewer                   </v>
      </c>
      <c r="S32" t="str">
        <f t="shared" si="12"/>
        <v>'CurrentAssetsTracker2ndReviewer'</v>
      </c>
      <c r="T32" t="str">
        <f t="shared" si="13"/>
        <v>$CurrentAssetsTracker2ndReviewer</v>
      </c>
      <c r="U32" t="str">
        <f t="shared" si="14"/>
        <v>'$CurrentAssetsTracker2ndReviewer'</v>
      </c>
      <c r="V32">
        <f t="shared" si="15"/>
        <v>34</v>
      </c>
      <c r="W32" s="3">
        <f t="shared" si="2"/>
        <v>53</v>
      </c>
      <c r="X32" s="9" t="str">
        <f t="shared" si="16"/>
        <v xml:space="preserve">localStorage.CurrentAssetsTracker2ndReviewer                   </v>
      </c>
      <c r="Y32" s="7" t="s">
        <v>871</v>
      </c>
      <c r="Z32" t="str">
        <f t="shared" si="17"/>
        <v xml:space="preserve">'$CurrentAssetsTracker2ndReviewer'                   </v>
      </c>
      <c r="AA32" t="str">
        <f t="shared" si="18"/>
        <v>$CurrentAssetsTracker2ndReviewer                    = NULL;// ProgressTrackerForm</v>
      </c>
      <c r="AB32" t="str">
        <f t="shared" si="19"/>
        <v xml:space="preserve">       if (typeof(localStorage.CurrentAssetsTracker2ndReviewer                   )==  "undefined") { localStorage.CurrentAssetsTracker2ndReviewer                    = ""};</v>
      </c>
      <c r="AC32" t="str">
        <f t="shared" si="20"/>
        <v xml:space="preserve">         $       =  $row[""];</v>
      </c>
      <c r="AD32" t="str">
        <f t="shared" si="21"/>
        <v xml:space="preserve">         localStorage.CurrentAssetsTracker2ndReviewer                    = '&lt;php? echo $CurrentAssetsTracker2ndReviewer?&gt;' ;</v>
      </c>
      <c r="AE32" t="str">
        <f t="shared" si="26"/>
        <v>$CurrentAssetsTracker2ndReviewer                    =  $_POST['CurrentAssetsTracker2ndReviewer'] ;</v>
      </c>
      <c r="AF32" t="str">
        <f t="shared" si="3"/>
        <v xml:space="preserve">       localStorage.CurrentAssetsTracker2ndReviewer                    =  document.ProgressTrackerForm.CurrentAssetsTracker2ndReviewer.value;</v>
      </c>
      <c r="AG32" t="str">
        <f t="shared" si="22"/>
        <v xml:space="preserve">   document.ProgressTrackerForm.CurrentAssetsTracker2ndReviewer.value =  localStorage.CurrentAssetsTracker2ndReviewer;</v>
      </c>
      <c r="AH32" t="s">
        <v>446</v>
      </c>
      <c r="AI32" t="str">
        <f t="shared" si="23"/>
        <v xml:space="preserve">           CurrentAssetsTracker2ndReviewer  VARCHAR(100) NOT NULL,</v>
      </c>
      <c r="AJ32" t="str">
        <f t="shared" si="24"/>
        <v xml:space="preserve">        = '$CurrentAssetsTracker2ndReviewer',</v>
      </c>
      <c r="AK32" t="str">
        <f t="shared" si="4"/>
        <v xml:space="preserve">       CurrentAssetsTracker2ndReviewer,</v>
      </c>
      <c r="AL32" t="str">
        <f t="shared" si="5"/>
        <v xml:space="preserve">       '$CurrentAssetsTracker2ndReviewer',</v>
      </c>
    </row>
    <row r="33" spans="1:38" x14ac:dyDescent="0.25">
      <c r="A33">
        <v>31</v>
      </c>
      <c r="B33" t="str">
        <f t="shared" si="25"/>
        <v>CurrentAssets</v>
      </c>
      <c r="C33" t="str">
        <f t="shared" si="74"/>
        <v>Tracker1stReviewComment</v>
      </c>
      <c r="D33" t="str">
        <f t="shared" si="6"/>
        <v>CurrentAssetsTracker1stReviewComment</v>
      </c>
      <c r="L33" s="3">
        <f t="shared" si="7"/>
        <v>0</v>
      </c>
      <c r="M33" s="3">
        <f t="shared" si="0"/>
        <v>0</v>
      </c>
      <c r="N33" s="14" t="str">
        <f t="shared" si="8"/>
        <v/>
      </c>
      <c r="O33" t="str">
        <f t="shared" si="9"/>
        <v>CurrentAssetsTracker1stReviewComment</v>
      </c>
      <c r="P33" s="3">
        <f t="shared" si="10"/>
        <v>36</v>
      </c>
      <c r="Q33" s="3">
        <f t="shared" si="1"/>
        <v>50</v>
      </c>
      <c r="R33" s="14" t="str">
        <f t="shared" si="11"/>
        <v xml:space="preserve">CurrentAssetsTracker1stReviewComment              </v>
      </c>
      <c r="S33" t="str">
        <f t="shared" si="12"/>
        <v>'CurrentAssetsTracker1stReviewComment'</v>
      </c>
      <c r="T33" t="str">
        <f t="shared" si="13"/>
        <v>$CurrentAssetsTracker1stReviewComment</v>
      </c>
      <c r="U33" t="str">
        <f t="shared" si="14"/>
        <v>'$CurrentAssetsTracker1stReviewComment'</v>
      </c>
      <c r="V33">
        <f t="shared" si="15"/>
        <v>39</v>
      </c>
      <c r="W33" s="3">
        <f t="shared" si="2"/>
        <v>53</v>
      </c>
      <c r="X33" s="9" t="str">
        <f t="shared" si="16"/>
        <v xml:space="preserve">localStorage.CurrentAssetsTracker1stReviewComment              </v>
      </c>
      <c r="Y33" s="7" t="s">
        <v>871</v>
      </c>
      <c r="Z33" t="str">
        <f t="shared" si="17"/>
        <v xml:space="preserve">'$CurrentAssetsTracker1stReviewComment'              </v>
      </c>
      <c r="AA33" t="str">
        <f t="shared" si="18"/>
        <v>$CurrentAssetsTracker1stReviewComment               = NULL;// ProgressTrackerForm</v>
      </c>
      <c r="AB33" t="str">
        <f t="shared" si="19"/>
        <v xml:space="preserve">       if (typeof(localStorage.CurrentAssetsTracker1stReviewComment              )==  "undefined") { localStorage.CurrentAssetsTracker1stReviewComment               = ""};</v>
      </c>
      <c r="AC33" t="str">
        <f t="shared" si="20"/>
        <v xml:space="preserve">         $       =  $row[""];</v>
      </c>
      <c r="AD33" t="str">
        <f t="shared" si="21"/>
        <v xml:space="preserve">         localStorage.CurrentAssetsTracker1stReviewComment               = '&lt;php? echo $CurrentAssetsTracker1stReviewComment?&gt;' ;</v>
      </c>
      <c r="AE33" t="str">
        <f t="shared" si="26"/>
        <v>$CurrentAssetsTracker1stReviewComment               =  $_POST['CurrentAssetsTracker1stReviewComment'] ;</v>
      </c>
      <c r="AF33" t="str">
        <f t="shared" si="3"/>
        <v xml:space="preserve">       localStorage.CurrentAssetsTracker1stReviewComment               =  document.ProgressTrackerForm.CurrentAssetsTracker1stReviewComment.value;</v>
      </c>
      <c r="AG33" t="str">
        <f t="shared" si="22"/>
        <v xml:space="preserve">   document.ProgressTrackerForm.CurrentAssetsTracker1stReviewComment.value =  localStorage.CurrentAssetsTracker1stReviewComment;</v>
      </c>
      <c r="AH33" t="s">
        <v>446</v>
      </c>
      <c r="AI33" t="str">
        <f t="shared" si="23"/>
        <v xml:space="preserve">           CurrentAssetsTracker1stReviewComment  VARCHAR(100) NOT NULL,</v>
      </c>
      <c r="AJ33" t="str">
        <f t="shared" si="24"/>
        <v xml:space="preserve">        = '$CurrentAssetsTracker1stReviewComment',</v>
      </c>
      <c r="AK33" t="str">
        <f t="shared" si="4"/>
        <v xml:space="preserve">       CurrentAssetsTracker1stReviewComment,</v>
      </c>
      <c r="AL33" t="str">
        <f t="shared" si="5"/>
        <v xml:space="preserve">       '$CurrentAssetsTracker1stReviewComment',</v>
      </c>
    </row>
    <row r="34" spans="1:38" x14ac:dyDescent="0.25">
      <c r="A34">
        <v>32</v>
      </c>
      <c r="B34" t="str">
        <f t="shared" si="25"/>
        <v>CurrentAssets</v>
      </c>
      <c r="C34" t="str">
        <f t="shared" si="74"/>
        <v>Tracker2ndReviewComment</v>
      </c>
      <c r="D34" t="str">
        <f t="shared" si="6"/>
        <v>CurrentAssetsTracker2ndReviewComment</v>
      </c>
      <c r="L34" s="3">
        <f t="shared" si="7"/>
        <v>0</v>
      </c>
      <c r="M34" s="3">
        <f t="shared" si="0"/>
        <v>0</v>
      </c>
      <c r="N34" s="14" t="str">
        <f t="shared" si="8"/>
        <v/>
      </c>
      <c r="O34" t="str">
        <f t="shared" si="9"/>
        <v>CurrentAssetsTracker2ndReviewComment</v>
      </c>
      <c r="P34" s="3">
        <f t="shared" si="10"/>
        <v>36</v>
      </c>
      <c r="Q34" s="3">
        <f t="shared" si="1"/>
        <v>50</v>
      </c>
      <c r="R34" s="14" t="str">
        <f t="shared" si="11"/>
        <v xml:space="preserve">CurrentAssetsTracker2ndReviewComment              </v>
      </c>
      <c r="S34" t="str">
        <f t="shared" si="12"/>
        <v>'CurrentAssetsTracker2ndReviewComment'</v>
      </c>
      <c r="T34" t="str">
        <f t="shared" si="13"/>
        <v>$CurrentAssetsTracker2ndReviewComment</v>
      </c>
      <c r="U34" t="str">
        <f t="shared" si="14"/>
        <v>'$CurrentAssetsTracker2ndReviewComment'</v>
      </c>
      <c r="V34">
        <f t="shared" si="15"/>
        <v>39</v>
      </c>
      <c r="W34" s="3">
        <f t="shared" si="2"/>
        <v>53</v>
      </c>
      <c r="X34" s="9" t="str">
        <f t="shared" si="16"/>
        <v xml:space="preserve">localStorage.CurrentAssetsTracker2ndReviewComment              </v>
      </c>
      <c r="Y34" s="7" t="s">
        <v>871</v>
      </c>
      <c r="Z34" t="str">
        <f t="shared" si="17"/>
        <v xml:space="preserve">'$CurrentAssetsTracker2ndReviewComment'              </v>
      </c>
      <c r="AA34" t="str">
        <f t="shared" si="18"/>
        <v>$CurrentAssetsTracker2ndReviewComment               = NULL;// ProgressTrackerForm</v>
      </c>
      <c r="AB34" t="str">
        <f t="shared" si="19"/>
        <v xml:space="preserve">       if (typeof(localStorage.CurrentAssetsTracker2ndReviewComment              )==  "undefined") { localStorage.CurrentAssetsTracker2ndReviewComment               = ""};</v>
      </c>
      <c r="AC34" t="str">
        <f t="shared" si="20"/>
        <v xml:space="preserve">         $       =  $row[""];</v>
      </c>
      <c r="AD34" t="str">
        <f t="shared" si="21"/>
        <v xml:space="preserve">         localStorage.CurrentAssetsTracker2ndReviewComment               = '&lt;php? echo $CurrentAssetsTracker2ndReviewComment?&gt;' ;</v>
      </c>
      <c r="AE34" t="str">
        <f t="shared" si="26"/>
        <v>$CurrentAssetsTracker2ndReviewComment               =  $_POST['CurrentAssetsTracker2ndReviewComment'] ;</v>
      </c>
      <c r="AF34" t="str">
        <f t="shared" si="3"/>
        <v xml:space="preserve">       localStorage.CurrentAssetsTracker2ndReviewComment               =  document.ProgressTrackerForm.CurrentAssetsTracker2ndReviewComment.value;</v>
      </c>
      <c r="AG34" t="str">
        <f t="shared" si="22"/>
        <v xml:space="preserve">   document.ProgressTrackerForm.CurrentAssetsTracker2ndReviewComment.value =  localStorage.CurrentAssetsTracker2ndReviewComment;</v>
      </c>
      <c r="AH34" t="s">
        <v>446</v>
      </c>
      <c r="AI34" t="str">
        <f t="shared" si="23"/>
        <v xml:space="preserve">           CurrentAssetsTracker2ndReviewComment  VARCHAR(100) NOT NULL,</v>
      </c>
      <c r="AJ34" t="str">
        <f t="shared" si="24"/>
        <v xml:space="preserve">        = '$CurrentAssetsTracker2ndReviewComment',</v>
      </c>
      <c r="AK34" t="str">
        <f t="shared" si="4"/>
        <v xml:space="preserve">       CurrentAssetsTracker2ndReviewComment,</v>
      </c>
      <c r="AL34" t="str">
        <f t="shared" si="5"/>
        <v xml:space="preserve">       '$CurrentAssetsTracker2ndReviewComment',</v>
      </c>
    </row>
    <row r="35" spans="1:38" x14ac:dyDescent="0.25">
      <c r="A35">
        <v>33</v>
      </c>
      <c r="B35" t="s">
        <v>862</v>
      </c>
      <c r="C35" t="str">
        <f t="shared" si="74"/>
        <v>TrackerDateSaved</v>
      </c>
      <c r="D35" t="str">
        <f t="shared" si="6"/>
        <v>NonCurrentAssetsTrackerDateSaved</v>
      </c>
      <c r="L35" s="3">
        <f t="shared" si="7"/>
        <v>0</v>
      </c>
      <c r="M35" s="3">
        <f t="shared" ref="M35:M66" si="75">MAX(L:L)</f>
        <v>0</v>
      </c>
      <c r="N35" s="14" t="str">
        <f t="shared" si="8"/>
        <v/>
      </c>
      <c r="O35" t="str">
        <f t="shared" si="9"/>
        <v>NonCurrentAssetsTrackerDateSaved</v>
      </c>
      <c r="P35" s="3">
        <f t="shared" si="10"/>
        <v>32</v>
      </c>
      <c r="Q35" s="3">
        <f t="shared" ref="Q35:Q66" si="76">MAX(P:P)</f>
        <v>50</v>
      </c>
      <c r="R35" s="14" t="str">
        <f t="shared" si="11"/>
        <v xml:space="preserve">NonCurrentAssetsTrackerDateSaved                  </v>
      </c>
      <c r="S35" t="str">
        <f t="shared" si="12"/>
        <v>'NonCurrentAssetsTrackerDateSaved'</v>
      </c>
      <c r="T35" t="str">
        <f t="shared" si="13"/>
        <v>$NonCurrentAssetsTrackerDateSaved</v>
      </c>
      <c r="U35" t="str">
        <f t="shared" si="14"/>
        <v>'$NonCurrentAssetsTrackerDateSaved'</v>
      </c>
      <c r="V35">
        <f t="shared" si="15"/>
        <v>35</v>
      </c>
      <c r="W35" s="3">
        <f t="shared" ref="W35:W66" si="77">MAX(V:V)</f>
        <v>53</v>
      </c>
      <c r="X35" s="9" t="str">
        <f t="shared" si="16"/>
        <v xml:space="preserve">localStorage.NonCurrentAssetsTrackerDateSaved                  </v>
      </c>
      <c r="Y35" s="7" t="s">
        <v>871</v>
      </c>
      <c r="Z35" t="str">
        <f t="shared" si="17"/>
        <v xml:space="preserve">'$NonCurrentAssetsTrackerDateSaved'                  </v>
      </c>
      <c r="AA35" t="str">
        <f t="shared" si="18"/>
        <v>$NonCurrentAssetsTrackerDateSaved                   = NULL;// ProgressTrackerForm</v>
      </c>
      <c r="AB35" t="str">
        <f t="shared" si="19"/>
        <v xml:space="preserve">       if (typeof(localStorage.NonCurrentAssetsTrackerDateSaved                  )==  "undefined") { localStorage.NonCurrentAssetsTrackerDateSaved                   = ""};</v>
      </c>
      <c r="AC35" t="str">
        <f t="shared" si="20"/>
        <v xml:space="preserve">         $       =  $row[""];</v>
      </c>
      <c r="AD35" t="str">
        <f t="shared" si="21"/>
        <v xml:space="preserve">         localStorage.NonCurrentAssetsTrackerDateSaved                   = '&lt;php? echo $NonCurrentAssetsTrackerDateSaved?&gt;' ;</v>
      </c>
      <c r="AE35" t="str">
        <f t="shared" si="26"/>
        <v>$NonCurrentAssetsTrackerDateSaved                   =  $_POST['NonCurrentAssetsTrackerDateSaved'] ;</v>
      </c>
      <c r="AF35" t="str">
        <f t="shared" ref="AF35:AF66" si="78">"       "&amp;X35&amp;" =  document.ProgressTrackerForm."&amp;O35&amp;".value;"</f>
        <v xml:space="preserve">       localStorage.NonCurrentAssetsTrackerDateSaved                   =  document.ProgressTrackerForm.NonCurrentAssetsTrackerDateSaved.value;</v>
      </c>
      <c r="AG35" t="str">
        <f t="shared" si="22"/>
        <v xml:space="preserve">   document.ProgressTrackerForm.NonCurrentAssetsTrackerDateSaved.value =  localStorage.NonCurrentAssetsTrackerDateSaved;</v>
      </c>
      <c r="AH35" t="s">
        <v>446</v>
      </c>
      <c r="AI35" t="str">
        <f t="shared" si="23"/>
        <v xml:space="preserve">           NonCurrentAssetsTrackerDateSaved  VARCHAR(100) NOT NULL,</v>
      </c>
      <c r="AJ35" t="str">
        <f t="shared" si="24"/>
        <v xml:space="preserve">        = '$NonCurrentAssetsTrackerDateSaved',</v>
      </c>
      <c r="AK35" t="str">
        <f t="shared" si="4"/>
        <v xml:space="preserve">       NonCurrentAssetsTrackerDateSaved,</v>
      </c>
      <c r="AL35" t="str">
        <f t="shared" si="5"/>
        <v xml:space="preserve">       '$NonCurrentAssetsTrackerDateSaved',</v>
      </c>
    </row>
    <row r="36" spans="1:38" x14ac:dyDescent="0.25">
      <c r="A36">
        <v>34</v>
      </c>
      <c r="B36" t="str">
        <f t="shared" si="25"/>
        <v>NonCurrentAssets</v>
      </c>
      <c r="C36" t="str">
        <f t="shared" si="74"/>
        <v>TrackerSavedBy</v>
      </c>
      <c r="D36" t="str">
        <f t="shared" si="6"/>
        <v>NonCurrentAssetsTrackerSavedBy</v>
      </c>
      <c r="L36" s="3">
        <f t="shared" si="7"/>
        <v>0</v>
      </c>
      <c r="M36" s="3">
        <f t="shared" si="75"/>
        <v>0</v>
      </c>
      <c r="N36" s="14" t="str">
        <f t="shared" si="8"/>
        <v/>
      </c>
      <c r="O36" t="str">
        <f t="shared" si="9"/>
        <v>NonCurrentAssetsTrackerSavedBy</v>
      </c>
      <c r="P36" s="3">
        <f t="shared" si="10"/>
        <v>30</v>
      </c>
      <c r="Q36" s="3">
        <f t="shared" si="76"/>
        <v>50</v>
      </c>
      <c r="R36" s="14" t="str">
        <f t="shared" si="11"/>
        <v xml:space="preserve">NonCurrentAssetsTrackerSavedBy                    </v>
      </c>
      <c r="S36" t="str">
        <f t="shared" si="12"/>
        <v>'NonCurrentAssetsTrackerSavedBy'</v>
      </c>
      <c r="T36" t="str">
        <f t="shared" si="13"/>
        <v>$NonCurrentAssetsTrackerSavedBy</v>
      </c>
      <c r="U36" t="str">
        <f t="shared" si="14"/>
        <v>'$NonCurrentAssetsTrackerSavedBy'</v>
      </c>
      <c r="V36">
        <f t="shared" si="15"/>
        <v>33</v>
      </c>
      <c r="W36" s="3">
        <f t="shared" si="77"/>
        <v>53</v>
      </c>
      <c r="X36" s="9" t="str">
        <f t="shared" si="16"/>
        <v xml:space="preserve">localStorage.NonCurrentAssetsTrackerSavedBy                    </v>
      </c>
      <c r="Y36" s="7" t="s">
        <v>871</v>
      </c>
      <c r="Z36" t="str">
        <f t="shared" si="17"/>
        <v xml:space="preserve">'$NonCurrentAssetsTrackerSavedBy'                    </v>
      </c>
      <c r="AA36" t="str">
        <f t="shared" si="18"/>
        <v>$NonCurrentAssetsTrackerSavedBy                     = NULL;// ProgressTrackerForm</v>
      </c>
      <c r="AB36" t="str">
        <f t="shared" si="19"/>
        <v xml:space="preserve">       if (typeof(localStorage.NonCurrentAssetsTrackerSavedBy                    )==  "undefined") { localStorage.NonCurrentAssetsTrackerSavedBy                     = ""};</v>
      </c>
      <c r="AC36" t="str">
        <f t="shared" si="20"/>
        <v xml:space="preserve">         $       =  $row[""];</v>
      </c>
      <c r="AD36" t="str">
        <f t="shared" si="21"/>
        <v xml:space="preserve">         localStorage.NonCurrentAssetsTrackerSavedBy                     = '&lt;php? echo $NonCurrentAssetsTrackerSavedBy?&gt;' ;</v>
      </c>
      <c r="AE36" t="str">
        <f t="shared" si="26"/>
        <v>$NonCurrentAssetsTrackerSavedBy                     =  $_POST['NonCurrentAssetsTrackerSavedBy'] ;</v>
      </c>
      <c r="AF36" t="str">
        <f t="shared" si="78"/>
        <v xml:space="preserve">       localStorage.NonCurrentAssetsTrackerSavedBy                     =  document.ProgressTrackerForm.NonCurrentAssetsTrackerSavedBy.value;</v>
      </c>
      <c r="AG36" t="str">
        <f t="shared" si="22"/>
        <v xml:space="preserve">   document.ProgressTrackerForm.NonCurrentAssetsTrackerSavedBy.value =  localStorage.NonCurrentAssetsTrackerSavedBy;</v>
      </c>
      <c r="AH36" t="s">
        <v>446</v>
      </c>
      <c r="AI36" t="str">
        <f t="shared" si="23"/>
        <v xml:space="preserve">           NonCurrentAssetsTrackerSavedBy  VARCHAR(100) NOT NULL,</v>
      </c>
      <c r="AJ36" t="str">
        <f t="shared" si="24"/>
        <v xml:space="preserve">        = '$NonCurrentAssetsTrackerSavedBy',</v>
      </c>
      <c r="AK36" t="str">
        <f t="shared" si="4"/>
        <v xml:space="preserve">       NonCurrentAssetsTrackerSavedBy,</v>
      </c>
      <c r="AL36" t="str">
        <f t="shared" si="5"/>
        <v xml:space="preserve">       '$NonCurrentAssetsTrackerSavedBy',</v>
      </c>
    </row>
    <row r="37" spans="1:38" x14ac:dyDescent="0.25">
      <c r="A37">
        <v>35</v>
      </c>
      <c r="B37" t="str">
        <f t="shared" si="25"/>
        <v>NonCurrentAssets</v>
      </c>
      <c r="C37" t="str">
        <f t="shared" si="74"/>
        <v>Tracker1stReviewDate</v>
      </c>
      <c r="D37" t="str">
        <f t="shared" si="6"/>
        <v>NonCurrentAssetsTracker1stReviewDate</v>
      </c>
      <c r="L37" s="3">
        <f t="shared" si="7"/>
        <v>0</v>
      </c>
      <c r="M37" s="3">
        <f t="shared" si="75"/>
        <v>0</v>
      </c>
      <c r="N37" s="14" t="str">
        <f t="shared" si="8"/>
        <v/>
      </c>
      <c r="O37" t="str">
        <f t="shared" si="9"/>
        <v>NonCurrentAssetsTracker1stReviewDate</v>
      </c>
      <c r="P37" s="3">
        <f t="shared" si="10"/>
        <v>36</v>
      </c>
      <c r="Q37" s="3">
        <f t="shared" si="76"/>
        <v>50</v>
      </c>
      <c r="R37" s="14" t="str">
        <f t="shared" si="11"/>
        <v xml:space="preserve">NonCurrentAssetsTracker1stReviewDate              </v>
      </c>
      <c r="S37" t="str">
        <f t="shared" si="12"/>
        <v>'NonCurrentAssetsTracker1stReviewDate'</v>
      </c>
      <c r="T37" t="str">
        <f t="shared" si="13"/>
        <v>$NonCurrentAssetsTracker1stReviewDate</v>
      </c>
      <c r="U37" t="str">
        <f t="shared" si="14"/>
        <v>'$NonCurrentAssetsTracker1stReviewDate'</v>
      </c>
      <c r="V37">
        <f t="shared" si="15"/>
        <v>39</v>
      </c>
      <c r="W37" s="3">
        <f t="shared" si="77"/>
        <v>53</v>
      </c>
      <c r="X37" s="9" t="str">
        <f t="shared" si="16"/>
        <v xml:space="preserve">localStorage.NonCurrentAssetsTracker1stReviewDate              </v>
      </c>
      <c r="Y37" s="7" t="s">
        <v>871</v>
      </c>
      <c r="Z37" t="str">
        <f t="shared" si="17"/>
        <v xml:space="preserve">'$NonCurrentAssetsTracker1stReviewDate'              </v>
      </c>
      <c r="AA37" t="str">
        <f t="shared" si="18"/>
        <v>$NonCurrentAssetsTracker1stReviewDate               = NULL;// ProgressTrackerForm</v>
      </c>
      <c r="AB37" t="str">
        <f t="shared" si="19"/>
        <v xml:space="preserve">       if (typeof(localStorage.NonCurrentAssetsTracker1stReviewDate              )==  "undefined") { localStorage.NonCurrentAssetsTracker1stReviewDate               = ""};</v>
      </c>
      <c r="AC37" t="str">
        <f t="shared" si="20"/>
        <v xml:space="preserve">         $       =  $row[""];</v>
      </c>
      <c r="AD37" t="str">
        <f t="shared" si="21"/>
        <v xml:space="preserve">         localStorage.NonCurrentAssetsTracker1stReviewDate               = '&lt;php? echo $NonCurrentAssetsTracker1stReviewDate?&gt;' ;</v>
      </c>
      <c r="AE37" t="str">
        <f t="shared" si="26"/>
        <v>$NonCurrentAssetsTracker1stReviewDate               =  $_POST['NonCurrentAssetsTracker1stReviewDate'] ;</v>
      </c>
      <c r="AF37" t="str">
        <f t="shared" si="78"/>
        <v xml:space="preserve">       localStorage.NonCurrentAssetsTracker1stReviewDate               =  document.ProgressTrackerForm.NonCurrentAssetsTracker1stReviewDate.value;</v>
      </c>
      <c r="AG37" t="str">
        <f t="shared" si="22"/>
        <v xml:space="preserve">   document.ProgressTrackerForm.NonCurrentAssetsTracker1stReviewDate.value =  localStorage.NonCurrentAssetsTracker1stReviewDate;</v>
      </c>
      <c r="AH37" t="s">
        <v>446</v>
      </c>
      <c r="AI37" t="str">
        <f t="shared" si="23"/>
        <v xml:space="preserve">           NonCurrentAssetsTracker1stReviewDate  VARCHAR(100) NOT NULL,</v>
      </c>
      <c r="AJ37" t="str">
        <f t="shared" si="24"/>
        <v xml:space="preserve">        = '$NonCurrentAssetsTracker1stReviewDate',</v>
      </c>
      <c r="AK37" t="str">
        <f t="shared" si="4"/>
        <v xml:space="preserve">       NonCurrentAssetsTracker1stReviewDate,</v>
      </c>
      <c r="AL37" t="str">
        <f t="shared" si="5"/>
        <v xml:space="preserve">       '$NonCurrentAssetsTracker1stReviewDate',</v>
      </c>
    </row>
    <row r="38" spans="1:38" x14ac:dyDescent="0.25">
      <c r="A38">
        <v>36</v>
      </c>
      <c r="B38" t="str">
        <f t="shared" ref="B38" si="79">B37</f>
        <v>NonCurrentAssets</v>
      </c>
      <c r="C38" t="s">
        <v>872</v>
      </c>
      <c r="D38" t="str">
        <f t="shared" ref="D38" si="80">B38&amp;C38</f>
        <v>NonCurrentAssetsTracker1stReviewer</v>
      </c>
      <c r="L38" s="3">
        <f t="shared" ref="L38" si="81">LEN(K38)</f>
        <v>0</v>
      </c>
      <c r="M38" s="3">
        <f t="shared" si="75"/>
        <v>0</v>
      </c>
      <c r="N38" s="14" t="str">
        <f t="shared" ref="N38" si="82">K38&amp;REPT(" ",M38-L38)</f>
        <v/>
      </c>
      <c r="O38" t="str">
        <f t="shared" ref="O38" si="83">D38</f>
        <v>NonCurrentAssetsTracker1stReviewer</v>
      </c>
      <c r="P38" s="3">
        <f t="shared" ref="P38" si="84">LEN(O38)</f>
        <v>34</v>
      </c>
      <c r="Q38" s="3">
        <f t="shared" si="76"/>
        <v>50</v>
      </c>
      <c r="R38" s="14" t="str">
        <f t="shared" ref="R38" si="85">O38&amp;REPT(" ",Q38-P38)</f>
        <v xml:space="preserve">NonCurrentAssetsTracker1stReviewer                </v>
      </c>
      <c r="S38" t="str">
        <f t="shared" ref="S38" si="86">"'"&amp;O38&amp;"'"</f>
        <v>'NonCurrentAssetsTracker1stReviewer'</v>
      </c>
      <c r="T38" t="str">
        <f t="shared" si="13"/>
        <v>$NonCurrentAssetsTracker1stReviewer</v>
      </c>
      <c r="U38" t="str">
        <f t="shared" ref="U38" si="87">"'"&amp;T38&amp;"'"</f>
        <v>'$NonCurrentAssetsTracker1stReviewer'</v>
      </c>
      <c r="V38">
        <f t="shared" ref="V38" si="88">LEN(U38)</f>
        <v>37</v>
      </c>
      <c r="W38" s="3">
        <f t="shared" si="77"/>
        <v>53</v>
      </c>
      <c r="X38" s="9" t="str">
        <f t="shared" ref="X38" si="89">"localStorage."&amp;R38</f>
        <v xml:space="preserve">localStorage.NonCurrentAssetsTracker1stReviewer                </v>
      </c>
      <c r="Y38" s="7" t="s">
        <v>871</v>
      </c>
      <c r="Z38" t="str">
        <f t="shared" ref="Z38" si="90">U38&amp;REPT(" ",W38-V38)</f>
        <v xml:space="preserve">'$NonCurrentAssetsTracker1stReviewer'                </v>
      </c>
      <c r="AA38" t="str">
        <f t="shared" ref="AA38" si="91">SUBSTITUTE(Z38,"'","")&amp;" = "&amp;"NULL"&amp;";" &amp; "// "&amp;Y38</f>
        <v>$NonCurrentAssetsTracker1stReviewer                 = NULL;// ProgressTrackerForm</v>
      </c>
      <c r="AB38" t="str">
        <f t="shared" ref="AB38" si="92">"       if ("&amp;"typeof("&amp;X38&amp;")"&amp;"==  "&amp;CHAR(34)&amp;"undefined"&amp;CHAR(34)&amp;") { "&amp;X38&amp;" = "&amp;IF(RIGHT(O38,5)="Score",0,IF(RIGHT(O38,6)="Rating",CHAR(34)&amp;"Medium"&amp;CHAR(34),CHAR(34)&amp;""&amp;CHAR(34)))&amp;"};"</f>
        <v xml:space="preserve">       if (typeof(localStorage.NonCurrentAssetsTracker1stReviewer                )==  "undefined") { localStorage.NonCurrentAssetsTracker1stReviewer                 = ""};</v>
      </c>
      <c r="AC38" t="str">
        <f t="shared" ref="AC38" si="93">"         $"&amp;N38&amp;"       =  $row["&amp;CHAR(34)&amp;K38&amp;CHAR(34)&amp;"];"</f>
        <v xml:space="preserve">         $       =  $row[""];</v>
      </c>
      <c r="AD38" t="str">
        <f t="shared" ref="AD38" si="94">"         "&amp;X38&amp;" = '&lt;php? echo "&amp;SUBSTITUTE( U38,"'","")&amp;"?&gt;' ;"</f>
        <v xml:space="preserve">         localStorage.NonCurrentAssetsTracker1stReviewer                 = '&lt;php? echo $NonCurrentAssetsTracker1stReviewer?&gt;' ;</v>
      </c>
      <c r="AE38" t="str">
        <f t="shared" ref="AE38" si="95">SUBSTITUTE(Z38,"'","")&amp;" =  "&amp;"$_POST["&amp;S38&amp;"] "&amp;";"</f>
        <v>$NonCurrentAssetsTracker1stReviewer                 =  $_POST['NonCurrentAssetsTracker1stReviewer'] ;</v>
      </c>
      <c r="AF38" t="str">
        <f t="shared" si="78"/>
        <v xml:space="preserve">       localStorage.NonCurrentAssetsTracker1stReviewer                 =  document.ProgressTrackerForm.NonCurrentAssetsTracker1stReviewer.value;</v>
      </c>
      <c r="AG38" t="str">
        <f t="shared" si="22"/>
        <v xml:space="preserve">   document.ProgressTrackerForm.NonCurrentAssetsTracker1stReviewer.value =  localStorage.NonCurrentAssetsTracker1stReviewer;</v>
      </c>
      <c r="AH38" t="s">
        <v>450</v>
      </c>
      <c r="AI38" t="str">
        <f t="shared" ref="AI38" si="96" xml:space="preserve"> "           "&amp;O38&amp;"  "&amp;AH38&amp;" NOT NULL,"</f>
        <v xml:space="preserve">           NonCurrentAssetsTracker1stReviewer  INT NOT NULL,</v>
      </c>
      <c r="AJ38" t="str">
        <f t="shared" ref="AJ38" si="97">"       "&amp;N38&amp;" = "&amp;U38&amp;","</f>
        <v xml:space="preserve">        = '$NonCurrentAssetsTracker1stReviewer',</v>
      </c>
      <c r="AK38" t="str">
        <f t="shared" ref="AK38" si="98">"       "&amp;O38&amp;","</f>
        <v xml:space="preserve">       NonCurrentAssetsTracker1stReviewer,</v>
      </c>
      <c r="AL38" t="str">
        <f t="shared" ref="AL38" si="99">"       "&amp;U38&amp;","</f>
        <v xml:space="preserve">       '$NonCurrentAssetsTracker1stReviewer',</v>
      </c>
    </row>
    <row r="39" spans="1:38" x14ac:dyDescent="0.25">
      <c r="A39">
        <v>37</v>
      </c>
      <c r="B39" t="str">
        <f>B37</f>
        <v>NonCurrentAssets</v>
      </c>
      <c r="C39" t="str">
        <f t="shared" ref="C39:C45" si="100">C31</f>
        <v>Tracker2ndReviewDate</v>
      </c>
      <c r="D39" t="str">
        <f t="shared" si="6"/>
        <v>NonCurrentAssetsTracker2ndReviewDate</v>
      </c>
      <c r="L39" s="3">
        <f t="shared" si="7"/>
        <v>0</v>
      </c>
      <c r="M39" s="3">
        <f t="shared" si="75"/>
        <v>0</v>
      </c>
      <c r="N39" s="14" t="str">
        <f t="shared" si="8"/>
        <v/>
      </c>
      <c r="O39" t="str">
        <f t="shared" si="9"/>
        <v>NonCurrentAssetsTracker2ndReviewDate</v>
      </c>
      <c r="P39" s="3">
        <f t="shared" si="10"/>
        <v>36</v>
      </c>
      <c r="Q39" s="3">
        <f t="shared" si="76"/>
        <v>50</v>
      </c>
      <c r="R39" s="14" t="str">
        <f t="shared" si="11"/>
        <v xml:space="preserve">NonCurrentAssetsTracker2ndReviewDate              </v>
      </c>
      <c r="S39" t="str">
        <f t="shared" si="12"/>
        <v>'NonCurrentAssetsTracker2ndReviewDate'</v>
      </c>
      <c r="T39" t="str">
        <f t="shared" si="13"/>
        <v>$NonCurrentAssetsTracker2ndReviewDate</v>
      </c>
      <c r="U39" t="str">
        <f t="shared" si="14"/>
        <v>'$NonCurrentAssetsTracker2ndReviewDate'</v>
      </c>
      <c r="V39">
        <f t="shared" si="15"/>
        <v>39</v>
      </c>
      <c r="W39" s="3">
        <f t="shared" si="77"/>
        <v>53</v>
      </c>
      <c r="X39" s="9" t="str">
        <f t="shared" si="16"/>
        <v xml:space="preserve">localStorage.NonCurrentAssetsTracker2ndReviewDate              </v>
      </c>
      <c r="Y39" s="7" t="s">
        <v>871</v>
      </c>
      <c r="Z39" t="str">
        <f t="shared" si="17"/>
        <v xml:space="preserve">'$NonCurrentAssetsTracker2ndReviewDate'              </v>
      </c>
      <c r="AA39" t="str">
        <f t="shared" si="18"/>
        <v>$NonCurrentAssetsTracker2ndReviewDate               = NULL;// ProgressTrackerForm</v>
      </c>
      <c r="AB39" t="str">
        <f t="shared" si="19"/>
        <v xml:space="preserve">       if (typeof(localStorage.NonCurrentAssetsTracker2ndReviewDate              )==  "undefined") { localStorage.NonCurrentAssetsTracker2ndReviewDate               = ""};</v>
      </c>
      <c r="AC39" t="str">
        <f t="shared" si="20"/>
        <v xml:space="preserve">         $       =  $row[""];</v>
      </c>
      <c r="AD39" t="str">
        <f t="shared" si="21"/>
        <v xml:space="preserve">         localStorage.NonCurrentAssetsTracker2ndReviewDate               = '&lt;php? echo $NonCurrentAssetsTracker2ndReviewDate?&gt;' ;</v>
      </c>
      <c r="AE39" t="str">
        <f t="shared" si="26"/>
        <v>$NonCurrentAssetsTracker2ndReviewDate               =  $_POST['NonCurrentAssetsTracker2ndReviewDate'] ;</v>
      </c>
      <c r="AF39" t="str">
        <f t="shared" si="78"/>
        <v xml:space="preserve">       localStorage.NonCurrentAssetsTracker2ndReviewDate               =  document.ProgressTrackerForm.NonCurrentAssetsTracker2ndReviewDate.value;</v>
      </c>
      <c r="AG39" t="str">
        <f t="shared" si="22"/>
        <v xml:space="preserve">   document.ProgressTrackerForm.NonCurrentAssetsTracker2ndReviewDate.value =  localStorage.NonCurrentAssetsTracker2ndReviewDate;</v>
      </c>
      <c r="AH39" t="s">
        <v>446</v>
      </c>
      <c r="AI39" t="str">
        <f t="shared" si="23"/>
        <v xml:space="preserve">           NonCurrentAssetsTracker2ndReviewDate  VARCHAR(100) NOT NULL,</v>
      </c>
      <c r="AJ39" t="str">
        <f t="shared" si="24"/>
        <v xml:space="preserve">        = '$NonCurrentAssetsTracker2ndReviewDate',</v>
      </c>
      <c r="AK39" t="str">
        <f t="shared" si="4"/>
        <v xml:space="preserve">       NonCurrentAssetsTracker2ndReviewDate,</v>
      </c>
      <c r="AL39" t="str">
        <f t="shared" si="5"/>
        <v xml:space="preserve">       '$NonCurrentAssetsTracker2ndReviewDate',</v>
      </c>
    </row>
    <row r="40" spans="1:38" x14ac:dyDescent="0.25">
      <c r="A40">
        <v>38</v>
      </c>
      <c r="B40" t="str">
        <f t="shared" si="25"/>
        <v>NonCurrentAssets</v>
      </c>
      <c r="C40" t="str">
        <f t="shared" si="100"/>
        <v>Tracker2ndReviewer</v>
      </c>
      <c r="D40" t="str">
        <f t="shared" si="6"/>
        <v>NonCurrentAssetsTracker2ndReviewer</v>
      </c>
      <c r="L40" s="3">
        <f t="shared" si="7"/>
        <v>0</v>
      </c>
      <c r="M40" s="3">
        <f t="shared" si="75"/>
        <v>0</v>
      </c>
      <c r="N40" s="14" t="str">
        <f t="shared" si="8"/>
        <v/>
      </c>
      <c r="O40" t="str">
        <f t="shared" si="9"/>
        <v>NonCurrentAssetsTracker2ndReviewer</v>
      </c>
      <c r="P40" s="3">
        <f t="shared" si="10"/>
        <v>34</v>
      </c>
      <c r="Q40" s="3">
        <f t="shared" si="76"/>
        <v>50</v>
      </c>
      <c r="R40" s="14" t="str">
        <f t="shared" si="11"/>
        <v xml:space="preserve">NonCurrentAssetsTracker2ndReviewer                </v>
      </c>
      <c r="S40" t="str">
        <f t="shared" si="12"/>
        <v>'NonCurrentAssetsTracker2ndReviewer'</v>
      </c>
      <c r="T40" t="str">
        <f t="shared" si="13"/>
        <v>$NonCurrentAssetsTracker2ndReviewer</v>
      </c>
      <c r="U40" t="str">
        <f t="shared" si="14"/>
        <v>'$NonCurrentAssetsTracker2ndReviewer'</v>
      </c>
      <c r="V40">
        <f t="shared" si="15"/>
        <v>37</v>
      </c>
      <c r="W40" s="3">
        <f t="shared" si="77"/>
        <v>53</v>
      </c>
      <c r="X40" s="9" t="str">
        <f t="shared" si="16"/>
        <v xml:space="preserve">localStorage.NonCurrentAssetsTracker2ndReviewer                </v>
      </c>
      <c r="Y40" s="7" t="s">
        <v>871</v>
      </c>
      <c r="Z40" t="str">
        <f t="shared" si="17"/>
        <v xml:space="preserve">'$NonCurrentAssetsTracker2ndReviewer'                </v>
      </c>
      <c r="AA40" t="str">
        <f t="shared" si="18"/>
        <v>$NonCurrentAssetsTracker2ndReviewer                 = NULL;// ProgressTrackerForm</v>
      </c>
      <c r="AB40" t="str">
        <f t="shared" si="19"/>
        <v xml:space="preserve">       if (typeof(localStorage.NonCurrentAssetsTracker2ndReviewer                )==  "undefined") { localStorage.NonCurrentAssetsTracker2ndReviewer                 = ""};</v>
      </c>
      <c r="AC40" t="str">
        <f t="shared" si="20"/>
        <v xml:space="preserve">         $       =  $row[""];</v>
      </c>
      <c r="AD40" t="str">
        <f t="shared" si="21"/>
        <v xml:space="preserve">         localStorage.NonCurrentAssetsTracker2ndReviewer                 = '&lt;php? echo $NonCurrentAssetsTracker2ndReviewer?&gt;' ;</v>
      </c>
      <c r="AE40" t="str">
        <f t="shared" si="26"/>
        <v>$NonCurrentAssetsTracker2ndReviewer                 =  $_POST['NonCurrentAssetsTracker2ndReviewer'] ;</v>
      </c>
      <c r="AF40" t="str">
        <f t="shared" si="78"/>
        <v xml:space="preserve">       localStorage.NonCurrentAssetsTracker2ndReviewer                 =  document.ProgressTrackerForm.NonCurrentAssetsTracker2ndReviewer.value;</v>
      </c>
      <c r="AG40" t="str">
        <f t="shared" si="22"/>
        <v xml:space="preserve">   document.ProgressTrackerForm.NonCurrentAssetsTracker2ndReviewer.value =  localStorage.NonCurrentAssetsTracker2ndReviewer;</v>
      </c>
      <c r="AH40" t="s">
        <v>446</v>
      </c>
      <c r="AI40" t="str">
        <f t="shared" si="23"/>
        <v xml:space="preserve">           NonCurrentAssetsTracker2ndReviewer  VARCHAR(100) NOT NULL,</v>
      </c>
      <c r="AJ40" t="str">
        <f t="shared" si="24"/>
        <v xml:space="preserve">        = '$NonCurrentAssetsTracker2ndReviewer',</v>
      </c>
      <c r="AK40" t="str">
        <f t="shared" si="4"/>
        <v xml:space="preserve">       NonCurrentAssetsTracker2ndReviewer,</v>
      </c>
      <c r="AL40" t="str">
        <f t="shared" si="5"/>
        <v xml:space="preserve">       '$NonCurrentAssetsTracker2ndReviewer',</v>
      </c>
    </row>
    <row r="41" spans="1:38" x14ac:dyDescent="0.25">
      <c r="A41">
        <v>39</v>
      </c>
      <c r="B41" t="str">
        <f t="shared" si="25"/>
        <v>NonCurrentAssets</v>
      </c>
      <c r="C41" t="str">
        <f t="shared" si="100"/>
        <v>Tracker1stReviewComment</v>
      </c>
      <c r="D41" t="str">
        <f t="shared" si="6"/>
        <v>NonCurrentAssetsTracker1stReviewComment</v>
      </c>
      <c r="L41" s="3">
        <f t="shared" si="7"/>
        <v>0</v>
      </c>
      <c r="M41" s="3">
        <f t="shared" si="75"/>
        <v>0</v>
      </c>
      <c r="N41" s="14" t="str">
        <f t="shared" si="8"/>
        <v/>
      </c>
      <c r="O41" t="str">
        <f t="shared" si="9"/>
        <v>NonCurrentAssetsTracker1stReviewComment</v>
      </c>
      <c r="P41" s="3">
        <f t="shared" si="10"/>
        <v>39</v>
      </c>
      <c r="Q41" s="3">
        <f t="shared" si="76"/>
        <v>50</v>
      </c>
      <c r="R41" s="14" t="str">
        <f t="shared" si="11"/>
        <v xml:space="preserve">NonCurrentAssetsTracker1stReviewComment           </v>
      </c>
      <c r="S41" t="str">
        <f t="shared" si="12"/>
        <v>'NonCurrentAssetsTracker1stReviewComment'</v>
      </c>
      <c r="T41" t="str">
        <f t="shared" si="13"/>
        <v>$NonCurrentAssetsTracker1stReviewComment</v>
      </c>
      <c r="U41" t="str">
        <f t="shared" si="14"/>
        <v>'$NonCurrentAssetsTracker1stReviewComment'</v>
      </c>
      <c r="V41">
        <f t="shared" si="15"/>
        <v>42</v>
      </c>
      <c r="W41" s="3">
        <f t="shared" si="77"/>
        <v>53</v>
      </c>
      <c r="X41" s="9" t="str">
        <f t="shared" si="16"/>
        <v xml:space="preserve">localStorage.NonCurrentAssetsTracker1stReviewComment           </v>
      </c>
      <c r="Y41" s="7" t="s">
        <v>871</v>
      </c>
      <c r="Z41" t="str">
        <f t="shared" si="17"/>
        <v xml:space="preserve">'$NonCurrentAssetsTracker1stReviewComment'           </v>
      </c>
      <c r="AA41" t="str">
        <f t="shared" si="18"/>
        <v>$NonCurrentAssetsTracker1stReviewComment            = NULL;// ProgressTrackerForm</v>
      </c>
      <c r="AB41" t="str">
        <f t="shared" si="19"/>
        <v xml:space="preserve">       if (typeof(localStorage.NonCurrentAssetsTracker1stReviewComment           )==  "undefined") { localStorage.NonCurrentAssetsTracker1stReviewComment            = ""};</v>
      </c>
      <c r="AC41" t="str">
        <f t="shared" si="20"/>
        <v xml:space="preserve">         $       =  $row[""];</v>
      </c>
      <c r="AD41" t="str">
        <f t="shared" si="21"/>
        <v xml:space="preserve">         localStorage.NonCurrentAssetsTracker1stReviewComment            = '&lt;php? echo $NonCurrentAssetsTracker1stReviewComment?&gt;' ;</v>
      </c>
      <c r="AE41" t="str">
        <f>SUBSTITUTE(Z41,"'","")&amp;" =  "&amp;"str_replace(" &amp;CHAR(34)&amp;","&amp;CHAR(34)&amp;","&amp;CHAR(34)&amp;CHAR(34)&amp;",$_POST["&amp;S41&amp;"]) "&amp;";"</f>
        <v>$NonCurrentAssetsTracker1stReviewComment            =  str_replace(",","",$_POST['NonCurrentAssetsTracker1stReviewComment']) ;</v>
      </c>
      <c r="AF41" t="str">
        <f t="shared" si="78"/>
        <v xml:space="preserve">       localStorage.NonCurrentAssetsTracker1stReviewComment            =  document.ProgressTrackerForm.NonCurrentAssetsTracker1stReviewComment.value;</v>
      </c>
      <c r="AG41" t="str">
        <f t="shared" si="22"/>
        <v xml:space="preserve">   document.ProgressTrackerForm.NonCurrentAssetsTracker1stReviewComment.value =  localStorage.NonCurrentAssetsTracker1stReviewComment;</v>
      </c>
      <c r="AH41" t="s">
        <v>446</v>
      </c>
      <c r="AI41" t="str">
        <f t="shared" si="23"/>
        <v xml:space="preserve">           NonCurrentAssetsTracker1stReviewComment  VARCHAR(100) NOT NULL,</v>
      </c>
      <c r="AJ41" t="str">
        <f t="shared" si="24"/>
        <v xml:space="preserve">        = '$NonCurrentAssetsTracker1stReviewComment',</v>
      </c>
      <c r="AK41" t="str">
        <f t="shared" si="4"/>
        <v xml:space="preserve">       NonCurrentAssetsTracker1stReviewComment,</v>
      </c>
      <c r="AL41" t="str">
        <f t="shared" si="5"/>
        <v xml:space="preserve">       '$NonCurrentAssetsTracker1stReviewComment',</v>
      </c>
    </row>
    <row r="42" spans="1:38" x14ac:dyDescent="0.25">
      <c r="A42">
        <v>40</v>
      </c>
      <c r="B42" t="str">
        <f t="shared" si="25"/>
        <v>NonCurrentAssets</v>
      </c>
      <c r="C42" t="str">
        <f t="shared" si="100"/>
        <v>Tracker2ndReviewComment</v>
      </c>
      <c r="D42" t="str">
        <f t="shared" si="6"/>
        <v>NonCurrentAssetsTracker2ndReviewComment</v>
      </c>
      <c r="L42" s="3">
        <f t="shared" si="7"/>
        <v>0</v>
      </c>
      <c r="M42" s="3">
        <f t="shared" si="75"/>
        <v>0</v>
      </c>
      <c r="N42" s="14" t="str">
        <f t="shared" si="8"/>
        <v/>
      </c>
      <c r="O42" t="str">
        <f t="shared" si="9"/>
        <v>NonCurrentAssetsTracker2ndReviewComment</v>
      </c>
      <c r="P42" s="3">
        <f t="shared" si="10"/>
        <v>39</v>
      </c>
      <c r="Q42" s="3">
        <f t="shared" si="76"/>
        <v>50</v>
      </c>
      <c r="R42" s="14" t="str">
        <f t="shared" si="11"/>
        <v xml:space="preserve">NonCurrentAssetsTracker2ndReviewComment           </v>
      </c>
      <c r="S42" t="str">
        <f t="shared" si="12"/>
        <v>'NonCurrentAssetsTracker2ndReviewComment'</v>
      </c>
      <c r="T42" t="str">
        <f t="shared" si="13"/>
        <v>$NonCurrentAssetsTracker2ndReviewComment</v>
      </c>
      <c r="U42" t="str">
        <f t="shared" si="14"/>
        <v>'$NonCurrentAssetsTracker2ndReviewComment'</v>
      </c>
      <c r="V42">
        <f t="shared" si="15"/>
        <v>42</v>
      </c>
      <c r="W42" s="3">
        <f t="shared" si="77"/>
        <v>53</v>
      </c>
      <c r="X42" s="9" t="str">
        <f t="shared" si="16"/>
        <v xml:space="preserve">localStorage.NonCurrentAssetsTracker2ndReviewComment           </v>
      </c>
      <c r="Y42" s="7" t="s">
        <v>871</v>
      </c>
      <c r="Z42" t="str">
        <f t="shared" si="17"/>
        <v xml:space="preserve">'$NonCurrentAssetsTracker2ndReviewComment'           </v>
      </c>
      <c r="AA42" t="str">
        <f t="shared" si="18"/>
        <v>$NonCurrentAssetsTracker2ndReviewComment            = NULL;// ProgressTrackerForm</v>
      </c>
      <c r="AB42" t="str">
        <f t="shared" si="19"/>
        <v xml:space="preserve">       if (typeof(localStorage.NonCurrentAssetsTracker2ndReviewComment           )==  "undefined") { localStorage.NonCurrentAssetsTracker2ndReviewComment            = ""};</v>
      </c>
      <c r="AC42" t="str">
        <f t="shared" si="20"/>
        <v xml:space="preserve">         $       =  $row[""];</v>
      </c>
      <c r="AD42" t="str">
        <f t="shared" si="21"/>
        <v xml:space="preserve">         localStorage.NonCurrentAssetsTracker2ndReviewComment            = '&lt;php? echo $NonCurrentAssetsTracker2ndReviewComment?&gt;' ;</v>
      </c>
      <c r="AE42" t="str">
        <f t="shared" ref="AE42:AE51" si="101">SUBSTITUTE(Z42,"'","")&amp;" =  "&amp;"str_replace(" &amp;CHAR(34)&amp;","&amp;CHAR(34)&amp;","&amp;CHAR(34)&amp;CHAR(34)&amp;",$_POST["&amp;S42&amp;"]) "&amp;";"</f>
        <v>$NonCurrentAssetsTracker2ndReviewComment            =  str_replace(",","",$_POST['NonCurrentAssetsTracker2ndReviewComment']) ;</v>
      </c>
      <c r="AF42" t="str">
        <f t="shared" si="78"/>
        <v xml:space="preserve">       localStorage.NonCurrentAssetsTracker2ndReviewComment            =  document.ProgressTrackerForm.NonCurrentAssetsTracker2ndReviewComment.value;</v>
      </c>
      <c r="AG42" t="str">
        <f t="shared" si="22"/>
        <v xml:space="preserve">   document.ProgressTrackerForm.NonCurrentAssetsTracker2ndReviewComment.value =  localStorage.NonCurrentAssetsTracker2ndReviewComment;</v>
      </c>
      <c r="AH42" t="s">
        <v>446</v>
      </c>
      <c r="AI42" t="str">
        <f t="shared" si="23"/>
        <v xml:space="preserve">           NonCurrentAssetsTracker2ndReviewComment  VARCHAR(100) NOT NULL,</v>
      </c>
      <c r="AJ42" t="str">
        <f t="shared" si="24"/>
        <v xml:space="preserve">        = '$NonCurrentAssetsTracker2ndReviewComment',</v>
      </c>
      <c r="AK42" t="str">
        <f t="shared" si="4"/>
        <v xml:space="preserve">       NonCurrentAssetsTracker2ndReviewComment,</v>
      </c>
      <c r="AL42" t="str">
        <f t="shared" si="5"/>
        <v xml:space="preserve">       '$NonCurrentAssetsTracker2ndReviewComment',</v>
      </c>
    </row>
    <row r="43" spans="1:38" x14ac:dyDescent="0.25">
      <c r="A43">
        <v>41</v>
      </c>
      <c r="B43" t="s">
        <v>863</v>
      </c>
      <c r="C43" t="str">
        <f t="shared" si="100"/>
        <v>TrackerDateSaved</v>
      </c>
      <c r="D43" t="str">
        <f t="shared" si="6"/>
        <v>CurrentLiabilitiesTrackerDateSaved</v>
      </c>
      <c r="L43" s="3">
        <f t="shared" si="7"/>
        <v>0</v>
      </c>
      <c r="M43" s="3">
        <f t="shared" si="75"/>
        <v>0</v>
      </c>
      <c r="N43" s="14" t="str">
        <f t="shared" si="8"/>
        <v/>
      </c>
      <c r="O43" t="str">
        <f t="shared" si="9"/>
        <v>CurrentLiabilitiesTrackerDateSaved</v>
      </c>
      <c r="P43" s="3">
        <f t="shared" si="10"/>
        <v>34</v>
      </c>
      <c r="Q43" s="3">
        <f t="shared" si="76"/>
        <v>50</v>
      </c>
      <c r="R43" s="14" t="str">
        <f t="shared" si="11"/>
        <v xml:space="preserve">CurrentLiabilitiesTrackerDateSaved                </v>
      </c>
      <c r="S43" t="str">
        <f t="shared" si="12"/>
        <v>'CurrentLiabilitiesTrackerDateSaved'</v>
      </c>
      <c r="T43" t="str">
        <f t="shared" si="13"/>
        <v>$CurrentLiabilitiesTrackerDateSaved</v>
      </c>
      <c r="U43" t="str">
        <f t="shared" si="14"/>
        <v>'$CurrentLiabilitiesTrackerDateSaved'</v>
      </c>
      <c r="V43">
        <f t="shared" si="15"/>
        <v>37</v>
      </c>
      <c r="W43" s="3">
        <f t="shared" si="77"/>
        <v>53</v>
      </c>
      <c r="X43" s="9" t="str">
        <f t="shared" si="16"/>
        <v xml:space="preserve">localStorage.CurrentLiabilitiesTrackerDateSaved                </v>
      </c>
      <c r="Y43" s="7" t="s">
        <v>871</v>
      </c>
      <c r="Z43" t="str">
        <f t="shared" si="17"/>
        <v xml:space="preserve">'$CurrentLiabilitiesTrackerDateSaved'                </v>
      </c>
      <c r="AA43" t="str">
        <f t="shared" si="18"/>
        <v>$CurrentLiabilitiesTrackerDateSaved                 = NULL;// ProgressTrackerForm</v>
      </c>
      <c r="AB43" t="str">
        <f t="shared" si="19"/>
        <v xml:space="preserve">       if (typeof(localStorage.CurrentLiabilitiesTrackerDateSaved                )==  "undefined") { localStorage.CurrentLiabilitiesTrackerDateSaved                 = ""};</v>
      </c>
      <c r="AC43" t="str">
        <f t="shared" si="20"/>
        <v xml:space="preserve">         $       =  $row[""];</v>
      </c>
      <c r="AD43" t="str">
        <f t="shared" si="21"/>
        <v xml:space="preserve">         localStorage.CurrentLiabilitiesTrackerDateSaved                 = '&lt;php? echo $CurrentLiabilitiesTrackerDateSaved?&gt;' ;</v>
      </c>
      <c r="AE43" t="str">
        <f t="shared" si="101"/>
        <v>$CurrentLiabilitiesTrackerDateSaved                 =  str_replace(",","",$_POST['CurrentLiabilitiesTrackerDateSaved']) ;</v>
      </c>
      <c r="AF43" t="str">
        <f t="shared" si="78"/>
        <v xml:space="preserve">       localStorage.CurrentLiabilitiesTrackerDateSaved                 =  document.ProgressTrackerForm.CurrentLiabilitiesTrackerDateSaved.value;</v>
      </c>
      <c r="AG43" t="str">
        <f t="shared" si="22"/>
        <v xml:space="preserve">   document.ProgressTrackerForm.CurrentLiabilitiesTrackerDateSaved.value =  localStorage.CurrentLiabilitiesTrackerDateSaved;</v>
      </c>
      <c r="AH43" t="s">
        <v>446</v>
      </c>
      <c r="AI43" t="str">
        <f t="shared" si="23"/>
        <v xml:space="preserve">           CurrentLiabilitiesTrackerDateSaved  VARCHAR(100) NOT NULL,</v>
      </c>
      <c r="AJ43" t="str">
        <f t="shared" si="24"/>
        <v xml:space="preserve">        = '$CurrentLiabilitiesTrackerDateSaved',</v>
      </c>
      <c r="AK43" t="str">
        <f t="shared" si="4"/>
        <v xml:space="preserve">       CurrentLiabilitiesTrackerDateSaved,</v>
      </c>
      <c r="AL43" t="str">
        <f t="shared" si="5"/>
        <v xml:space="preserve">       '$CurrentLiabilitiesTrackerDateSaved',</v>
      </c>
    </row>
    <row r="44" spans="1:38" x14ac:dyDescent="0.25">
      <c r="A44">
        <v>42</v>
      </c>
      <c r="B44" t="str">
        <f t="shared" si="25"/>
        <v>CurrentLiabilities</v>
      </c>
      <c r="C44" t="str">
        <f t="shared" si="100"/>
        <v>TrackerSavedBy</v>
      </c>
      <c r="D44" t="str">
        <f t="shared" si="6"/>
        <v>CurrentLiabilitiesTrackerSavedBy</v>
      </c>
      <c r="L44" s="3">
        <f t="shared" si="7"/>
        <v>0</v>
      </c>
      <c r="M44" s="3">
        <f t="shared" si="75"/>
        <v>0</v>
      </c>
      <c r="N44" s="14" t="str">
        <f t="shared" si="8"/>
        <v/>
      </c>
      <c r="O44" t="str">
        <f t="shared" si="9"/>
        <v>CurrentLiabilitiesTrackerSavedBy</v>
      </c>
      <c r="P44" s="3">
        <f t="shared" si="10"/>
        <v>32</v>
      </c>
      <c r="Q44" s="3">
        <f t="shared" si="76"/>
        <v>50</v>
      </c>
      <c r="R44" s="14" t="str">
        <f t="shared" si="11"/>
        <v xml:space="preserve">CurrentLiabilitiesTrackerSavedBy                  </v>
      </c>
      <c r="S44" t="str">
        <f t="shared" si="12"/>
        <v>'CurrentLiabilitiesTrackerSavedBy'</v>
      </c>
      <c r="T44" t="str">
        <f t="shared" si="13"/>
        <v>$CurrentLiabilitiesTrackerSavedBy</v>
      </c>
      <c r="U44" t="str">
        <f t="shared" si="14"/>
        <v>'$CurrentLiabilitiesTrackerSavedBy'</v>
      </c>
      <c r="V44">
        <f t="shared" si="15"/>
        <v>35</v>
      </c>
      <c r="W44" s="3">
        <f t="shared" si="77"/>
        <v>53</v>
      </c>
      <c r="X44" s="9" t="str">
        <f t="shared" si="16"/>
        <v xml:space="preserve">localStorage.CurrentLiabilitiesTrackerSavedBy                  </v>
      </c>
      <c r="Y44" s="7" t="s">
        <v>871</v>
      </c>
      <c r="Z44" t="str">
        <f t="shared" si="17"/>
        <v xml:space="preserve">'$CurrentLiabilitiesTrackerSavedBy'                  </v>
      </c>
      <c r="AA44" t="str">
        <f t="shared" si="18"/>
        <v>$CurrentLiabilitiesTrackerSavedBy                   = NULL;// ProgressTrackerForm</v>
      </c>
      <c r="AB44" t="str">
        <f t="shared" si="19"/>
        <v xml:space="preserve">       if (typeof(localStorage.CurrentLiabilitiesTrackerSavedBy                  )==  "undefined") { localStorage.CurrentLiabilitiesTrackerSavedBy                   = ""};</v>
      </c>
      <c r="AC44" t="str">
        <f t="shared" si="20"/>
        <v xml:space="preserve">         $       =  $row[""];</v>
      </c>
      <c r="AD44" t="str">
        <f t="shared" si="21"/>
        <v xml:space="preserve">         localStorage.CurrentLiabilitiesTrackerSavedBy                   = '&lt;php? echo $CurrentLiabilitiesTrackerSavedBy?&gt;' ;</v>
      </c>
      <c r="AE44" t="str">
        <f t="shared" si="101"/>
        <v>$CurrentLiabilitiesTrackerSavedBy                   =  str_replace(",","",$_POST['CurrentLiabilitiesTrackerSavedBy']) ;</v>
      </c>
      <c r="AF44" t="str">
        <f t="shared" si="78"/>
        <v xml:space="preserve">       localStorage.CurrentLiabilitiesTrackerSavedBy                   =  document.ProgressTrackerForm.CurrentLiabilitiesTrackerSavedBy.value;</v>
      </c>
      <c r="AG44" t="str">
        <f t="shared" si="22"/>
        <v xml:space="preserve">   document.ProgressTrackerForm.CurrentLiabilitiesTrackerSavedBy.value =  localStorage.CurrentLiabilitiesTrackerSavedBy;</v>
      </c>
      <c r="AH44" t="s">
        <v>446</v>
      </c>
      <c r="AI44" t="str">
        <f t="shared" si="23"/>
        <v xml:space="preserve">           CurrentLiabilitiesTrackerSavedBy  VARCHAR(100) NOT NULL,</v>
      </c>
      <c r="AJ44" t="str">
        <f t="shared" si="24"/>
        <v xml:space="preserve">        = '$CurrentLiabilitiesTrackerSavedBy',</v>
      </c>
      <c r="AK44" t="str">
        <f t="shared" si="4"/>
        <v xml:space="preserve">       CurrentLiabilitiesTrackerSavedBy,</v>
      </c>
      <c r="AL44" t="str">
        <f t="shared" si="5"/>
        <v xml:space="preserve">       '$CurrentLiabilitiesTrackerSavedBy',</v>
      </c>
    </row>
    <row r="45" spans="1:38" x14ac:dyDescent="0.25">
      <c r="A45">
        <v>43</v>
      </c>
      <c r="B45" t="str">
        <f t="shared" si="25"/>
        <v>CurrentLiabilities</v>
      </c>
      <c r="C45" t="str">
        <f t="shared" si="100"/>
        <v>Tracker1stReviewDate</v>
      </c>
      <c r="D45" t="str">
        <f t="shared" si="6"/>
        <v>CurrentLiabilitiesTracker1stReviewDate</v>
      </c>
      <c r="L45" s="3">
        <f t="shared" si="7"/>
        <v>0</v>
      </c>
      <c r="M45" s="3">
        <f t="shared" si="75"/>
        <v>0</v>
      </c>
      <c r="N45" s="14" t="str">
        <f t="shared" si="8"/>
        <v/>
      </c>
      <c r="O45" t="str">
        <f t="shared" si="9"/>
        <v>CurrentLiabilitiesTracker1stReviewDate</v>
      </c>
      <c r="P45" s="3">
        <f t="shared" si="10"/>
        <v>38</v>
      </c>
      <c r="Q45" s="3">
        <f t="shared" si="76"/>
        <v>50</v>
      </c>
      <c r="R45" s="14" t="str">
        <f t="shared" si="11"/>
        <v xml:space="preserve">CurrentLiabilitiesTracker1stReviewDate            </v>
      </c>
      <c r="S45" t="str">
        <f t="shared" si="12"/>
        <v>'CurrentLiabilitiesTracker1stReviewDate'</v>
      </c>
      <c r="T45" t="str">
        <f t="shared" si="13"/>
        <v>$CurrentLiabilitiesTracker1stReviewDate</v>
      </c>
      <c r="U45" t="str">
        <f t="shared" si="14"/>
        <v>'$CurrentLiabilitiesTracker1stReviewDate'</v>
      </c>
      <c r="V45">
        <f t="shared" si="15"/>
        <v>41</v>
      </c>
      <c r="W45" s="3">
        <f t="shared" si="77"/>
        <v>53</v>
      </c>
      <c r="X45" s="9" t="str">
        <f t="shared" si="16"/>
        <v xml:space="preserve">localStorage.CurrentLiabilitiesTracker1stReviewDate            </v>
      </c>
      <c r="Y45" s="7" t="s">
        <v>871</v>
      </c>
      <c r="Z45" t="str">
        <f t="shared" si="17"/>
        <v xml:space="preserve">'$CurrentLiabilitiesTracker1stReviewDate'            </v>
      </c>
      <c r="AA45" t="str">
        <f t="shared" si="18"/>
        <v>$CurrentLiabilitiesTracker1stReviewDate             = NULL;// ProgressTrackerForm</v>
      </c>
      <c r="AB45" t="str">
        <f t="shared" si="19"/>
        <v xml:space="preserve">       if (typeof(localStorage.CurrentLiabilitiesTracker1stReviewDate            )==  "undefined") { localStorage.CurrentLiabilitiesTracker1stReviewDate             = ""};</v>
      </c>
      <c r="AC45" t="str">
        <f t="shared" si="20"/>
        <v xml:space="preserve">         $       =  $row[""];</v>
      </c>
      <c r="AD45" t="str">
        <f t="shared" si="21"/>
        <v xml:space="preserve">         localStorage.CurrentLiabilitiesTracker1stReviewDate             = '&lt;php? echo $CurrentLiabilitiesTracker1stReviewDate?&gt;' ;</v>
      </c>
      <c r="AE45" t="str">
        <f t="shared" si="101"/>
        <v>$CurrentLiabilitiesTracker1stReviewDate             =  str_replace(",","",$_POST['CurrentLiabilitiesTracker1stReviewDate']) ;</v>
      </c>
      <c r="AF45" t="str">
        <f t="shared" si="78"/>
        <v xml:space="preserve">       localStorage.CurrentLiabilitiesTracker1stReviewDate             =  document.ProgressTrackerForm.CurrentLiabilitiesTracker1stReviewDate.value;</v>
      </c>
      <c r="AG45" t="str">
        <f t="shared" si="22"/>
        <v xml:space="preserve">   document.ProgressTrackerForm.CurrentLiabilitiesTracker1stReviewDate.value =  localStorage.CurrentLiabilitiesTracker1stReviewDate;</v>
      </c>
      <c r="AH45" t="s">
        <v>446</v>
      </c>
      <c r="AI45" t="str">
        <f t="shared" si="23"/>
        <v xml:space="preserve">           CurrentLiabilitiesTracker1stReviewDate  VARCHAR(100) NOT NULL,</v>
      </c>
      <c r="AJ45" t="str">
        <f t="shared" si="24"/>
        <v xml:space="preserve">        = '$CurrentLiabilitiesTracker1stReviewDate',</v>
      </c>
      <c r="AK45" t="str">
        <f t="shared" si="4"/>
        <v xml:space="preserve">       CurrentLiabilitiesTracker1stReviewDate,</v>
      </c>
      <c r="AL45" t="str">
        <f t="shared" si="5"/>
        <v xml:space="preserve">       '$CurrentLiabilitiesTracker1stReviewDate',</v>
      </c>
    </row>
    <row r="46" spans="1:38" x14ac:dyDescent="0.25">
      <c r="A46">
        <v>44</v>
      </c>
      <c r="B46" t="str">
        <f t="shared" si="25"/>
        <v>CurrentLiabilities</v>
      </c>
      <c r="C46" t="s">
        <v>872</v>
      </c>
      <c r="D46" t="str">
        <f t="shared" si="6"/>
        <v>CurrentLiabilitiesTracker1stReviewer</v>
      </c>
      <c r="L46" s="3">
        <f t="shared" si="7"/>
        <v>0</v>
      </c>
      <c r="M46" s="3">
        <f t="shared" si="75"/>
        <v>0</v>
      </c>
      <c r="N46" s="14" t="str">
        <f t="shared" si="8"/>
        <v/>
      </c>
      <c r="O46" t="str">
        <f t="shared" si="9"/>
        <v>CurrentLiabilitiesTracker1stReviewer</v>
      </c>
      <c r="P46" s="3">
        <f t="shared" si="10"/>
        <v>36</v>
      </c>
      <c r="Q46" s="3">
        <f t="shared" si="76"/>
        <v>50</v>
      </c>
      <c r="R46" s="14" t="str">
        <f t="shared" si="11"/>
        <v xml:space="preserve">CurrentLiabilitiesTracker1stReviewer              </v>
      </c>
      <c r="S46" t="str">
        <f t="shared" si="12"/>
        <v>'CurrentLiabilitiesTracker1stReviewer'</v>
      </c>
      <c r="T46" t="str">
        <f t="shared" ref="T46" si="102">"$"&amp;O46</f>
        <v>$CurrentLiabilitiesTracker1stReviewer</v>
      </c>
      <c r="U46" t="str">
        <f t="shared" si="14"/>
        <v>'$CurrentLiabilitiesTracker1stReviewer'</v>
      </c>
      <c r="V46">
        <f t="shared" si="15"/>
        <v>39</v>
      </c>
      <c r="W46" s="3">
        <f t="shared" si="77"/>
        <v>53</v>
      </c>
      <c r="X46" s="9" t="str">
        <f t="shared" si="16"/>
        <v xml:space="preserve">localStorage.CurrentLiabilitiesTracker1stReviewer              </v>
      </c>
      <c r="Y46" s="7" t="s">
        <v>871</v>
      </c>
      <c r="Z46" t="str">
        <f t="shared" si="17"/>
        <v xml:space="preserve">'$CurrentLiabilitiesTracker1stReviewer'              </v>
      </c>
      <c r="AA46" t="str">
        <f t="shared" si="18"/>
        <v>$CurrentLiabilitiesTracker1stReviewer               = NULL;// ProgressTrackerForm</v>
      </c>
      <c r="AB46" t="str">
        <f t="shared" si="19"/>
        <v xml:space="preserve">       if (typeof(localStorage.CurrentLiabilitiesTracker1stReviewer              )==  "undefined") { localStorage.CurrentLiabilitiesTracker1stReviewer               = ""};</v>
      </c>
      <c r="AC46" t="str">
        <f t="shared" si="20"/>
        <v xml:space="preserve">         $       =  $row[""];</v>
      </c>
      <c r="AD46" t="str">
        <f t="shared" si="21"/>
        <v xml:space="preserve">         localStorage.CurrentLiabilitiesTracker1stReviewer               = '&lt;php? echo $CurrentLiabilitiesTracker1stReviewer?&gt;' ;</v>
      </c>
      <c r="AE46" t="str">
        <f t="shared" ref="AE46" si="103">SUBSTITUTE(Z46,"'","")&amp;" =  "&amp;"$_POST["&amp;S46&amp;"] "&amp;";"</f>
        <v>$CurrentLiabilitiesTracker1stReviewer               =  $_POST['CurrentLiabilitiesTracker1stReviewer'] ;</v>
      </c>
      <c r="AF46" t="str">
        <f t="shared" si="78"/>
        <v xml:space="preserve">       localStorage.CurrentLiabilitiesTracker1stReviewer               =  document.ProgressTrackerForm.CurrentLiabilitiesTracker1stReviewer.value;</v>
      </c>
      <c r="AG46" t="str">
        <f t="shared" si="22"/>
        <v xml:space="preserve">   document.ProgressTrackerForm.CurrentLiabilitiesTracker1stReviewer.value =  localStorage.CurrentLiabilitiesTracker1stReviewer;</v>
      </c>
      <c r="AH46" t="s">
        <v>450</v>
      </c>
      <c r="AI46" t="str">
        <f t="shared" si="23"/>
        <v xml:space="preserve">           CurrentLiabilitiesTracker1stReviewer  INT NOT NULL,</v>
      </c>
      <c r="AJ46" t="str">
        <f t="shared" si="24"/>
        <v xml:space="preserve">        = '$CurrentLiabilitiesTracker1stReviewer',</v>
      </c>
      <c r="AK46" t="str">
        <f t="shared" si="4"/>
        <v xml:space="preserve">       CurrentLiabilitiesTracker1stReviewer,</v>
      </c>
      <c r="AL46" t="str">
        <f t="shared" si="5"/>
        <v xml:space="preserve">       '$CurrentLiabilitiesTracker1stReviewer',</v>
      </c>
    </row>
    <row r="47" spans="1:38" x14ac:dyDescent="0.25">
      <c r="A47">
        <v>45</v>
      </c>
      <c r="B47" t="str">
        <f>B45</f>
        <v>CurrentLiabilities</v>
      </c>
      <c r="C47" t="str">
        <f t="shared" ref="C47:C53" si="104">C39</f>
        <v>Tracker2ndReviewDate</v>
      </c>
      <c r="D47" t="str">
        <f t="shared" si="6"/>
        <v>CurrentLiabilitiesTracker2ndReviewDate</v>
      </c>
      <c r="L47" s="3">
        <f t="shared" si="7"/>
        <v>0</v>
      </c>
      <c r="M47" s="3">
        <f t="shared" si="75"/>
        <v>0</v>
      </c>
      <c r="N47" s="14" t="str">
        <f t="shared" si="8"/>
        <v/>
      </c>
      <c r="O47" t="str">
        <f t="shared" si="9"/>
        <v>CurrentLiabilitiesTracker2ndReviewDate</v>
      </c>
      <c r="P47" s="3">
        <f t="shared" si="10"/>
        <v>38</v>
      </c>
      <c r="Q47" s="3">
        <f t="shared" si="76"/>
        <v>50</v>
      </c>
      <c r="R47" s="14" t="str">
        <f t="shared" si="11"/>
        <v xml:space="preserve">CurrentLiabilitiesTracker2ndReviewDate            </v>
      </c>
      <c r="S47" t="str">
        <f t="shared" si="12"/>
        <v>'CurrentLiabilitiesTracker2ndReviewDate'</v>
      </c>
      <c r="T47" t="str">
        <f t="shared" si="13"/>
        <v>$CurrentLiabilitiesTracker2ndReviewDate</v>
      </c>
      <c r="U47" t="str">
        <f t="shared" si="14"/>
        <v>'$CurrentLiabilitiesTracker2ndReviewDate'</v>
      </c>
      <c r="V47">
        <f t="shared" si="15"/>
        <v>41</v>
      </c>
      <c r="W47" s="3">
        <f t="shared" si="77"/>
        <v>53</v>
      </c>
      <c r="X47" s="9" t="str">
        <f t="shared" si="16"/>
        <v xml:space="preserve">localStorage.CurrentLiabilitiesTracker2ndReviewDate            </v>
      </c>
      <c r="Y47" s="7" t="s">
        <v>871</v>
      </c>
      <c r="Z47" t="str">
        <f t="shared" si="17"/>
        <v xml:space="preserve">'$CurrentLiabilitiesTracker2ndReviewDate'            </v>
      </c>
      <c r="AA47" t="str">
        <f t="shared" si="18"/>
        <v>$CurrentLiabilitiesTracker2ndReviewDate             = NULL;// ProgressTrackerForm</v>
      </c>
      <c r="AB47" t="str">
        <f t="shared" si="19"/>
        <v xml:space="preserve">       if (typeof(localStorage.CurrentLiabilitiesTracker2ndReviewDate            )==  "undefined") { localStorage.CurrentLiabilitiesTracker2ndReviewDate             = ""};</v>
      </c>
      <c r="AC47" t="str">
        <f t="shared" si="20"/>
        <v xml:space="preserve">         $       =  $row[""];</v>
      </c>
      <c r="AD47" t="str">
        <f t="shared" si="21"/>
        <v xml:space="preserve">         localStorage.CurrentLiabilitiesTracker2ndReviewDate             = '&lt;php? echo $CurrentLiabilitiesTracker2ndReviewDate?&gt;' ;</v>
      </c>
      <c r="AE47" t="str">
        <f t="shared" si="101"/>
        <v>$CurrentLiabilitiesTracker2ndReviewDate             =  str_replace(",","",$_POST['CurrentLiabilitiesTracker2ndReviewDate']) ;</v>
      </c>
      <c r="AF47" t="str">
        <f t="shared" si="78"/>
        <v xml:space="preserve">       localStorage.CurrentLiabilitiesTracker2ndReviewDate             =  document.ProgressTrackerForm.CurrentLiabilitiesTracker2ndReviewDate.value;</v>
      </c>
      <c r="AG47" t="str">
        <f t="shared" si="22"/>
        <v xml:space="preserve">   document.ProgressTrackerForm.CurrentLiabilitiesTracker2ndReviewDate.value =  localStorage.CurrentLiabilitiesTracker2ndReviewDate;</v>
      </c>
      <c r="AH47" t="s">
        <v>446</v>
      </c>
      <c r="AI47" t="str">
        <f t="shared" si="23"/>
        <v xml:space="preserve">           CurrentLiabilitiesTracker2ndReviewDate  VARCHAR(100) NOT NULL,</v>
      </c>
      <c r="AJ47" t="str">
        <f t="shared" si="24"/>
        <v xml:space="preserve">        = '$CurrentLiabilitiesTracker2ndReviewDate',</v>
      </c>
      <c r="AK47" t="str">
        <f t="shared" si="4"/>
        <v xml:space="preserve">       CurrentLiabilitiesTracker2ndReviewDate,</v>
      </c>
      <c r="AL47" t="str">
        <f t="shared" si="5"/>
        <v xml:space="preserve">       '$CurrentLiabilitiesTracker2ndReviewDate',</v>
      </c>
    </row>
    <row r="48" spans="1:38" x14ac:dyDescent="0.25">
      <c r="A48">
        <v>46</v>
      </c>
      <c r="B48" t="str">
        <f t="shared" si="25"/>
        <v>CurrentLiabilities</v>
      </c>
      <c r="C48" t="str">
        <f t="shared" si="104"/>
        <v>Tracker2ndReviewer</v>
      </c>
      <c r="D48" t="str">
        <f t="shared" si="6"/>
        <v>CurrentLiabilitiesTracker2ndReviewer</v>
      </c>
      <c r="L48" s="3">
        <f t="shared" si="7"/>
        <v>0</v>
      </c>
      <c r="M48" s="3">
        <f t="shared" si="75"/>
        <v>0</v>
      </c>
      <c r="N48" s="14" t="str">
        <f t="shared" si="8"/>
        <v/>
      </c>
      <c r="O48" t="str">
        <f t="shared" si="9"/>
        <v>CurrentLiabilitiesTracker2ndReviewer</v>
      </c>
      <c r="P48" s="3">
        <f t="shared" si="10"/>
        <v>36</v>
      </c>
      <c r="Q48" s="3">
        <f t="shared" si="76"/>
        <v>50</v>
      </c>
      <c r="R48" s="14" t="str">
        <f t="shared" si="11"/>
        <v xml:space="preserve">CurrentLiabilitiesTracker2ndReviewer              </v>
      </c>
      <c r="S48" t="str">
        <f t="shared" si="12"/>
        <v>'CurrentLiabilitiesTracker2ndReviewer'</v>
      </c>
      <c r="T48" t="str">
        <f t="shared" si="13"/>
        <v>$CurrentLiabilitiesTracker2ndReviewer</v>
      </c>
      <c r="U48" t="str">
        <f t="shared" si="14"/>
        <v>'$CurrentLiabilitiesTracker2ndReviewer'</v>
      </c>
      <c r="V48">
        <f t="shared" si="15"/>
        <v>39</v>
      </c>
      <c r="W48" s="3">
        <f t="shared" si="77"/>
        <v>53</v>
      </c>
      <c r="X48" s="9" t="str">
        <f t="shared" si="16"/>
        <v xml:space="preserve">localStorage.CurrentLiabilitiesTracker2ndReviewer              </v>
      </c>
      <c r="Y48" s="7" t="s">
        <v>871</v>
      </c>
      <c r="Z48" t="str">
        <f t="shared" si="17"/>
        <v xml:space="preserve">'$CurrentLiabilitiesTracker2ndReviewer'              </v>
      </c>
      <c r="AA48" t="str">
        <f t="shared" si="18"/>
        <v>$CurrentLiabilitiesTracker2ndReviewer               = NULL;// ProgressTrackerForm</v>
      </c>
      <c r="AB48" t="str">
        <f t="shared" si="19"/>
        <v xml:space="preserve">       if (typeof(localStorage.CurrentLiabilitiesTracker2ndReviewer              )==  "undefined") { localStorage.CurrentLiabilitiesTracker2ndReviewer               = ""};</v>
      </c>
      <c r="AC48" t="str">
        <f t="shared" si="20"/>
        <v xml:space="preserve">         $       =  $row[""];</v>
      </c>
      <c r="AD48" t="str">
        <f t="shared" si="21"/>
        <v xml:space="preserve">         localStorage.CurrentLiabilitiesTracker2ndReviewer               = '&lt;php? echo $CurrentLiabilitiesTracker2ndReviewer?&gt;' ;</v>
      </c>
      <c r="AE48" t="str">
        <f t="shared" si="101"/>
        <v>$CurrentLiabilitiesTracker2ndReviewer               =  str_replace(",","",$_POST['CurrentLiabilitiesTracker2ndReviewer']) ;</v>
      </c>
      <c r="AF48" t="str">
        <f t="shared" si="78"/>
        <v xml:space="preserve">       localStorage.CurrentLiabilitiesTracker2ndReviewer               =  document.ProgressTrackerForm.CurrentLiabilitiesTracker2ndReviewer.value;</v>
      </c>
      <c r="AG48" t="str">
        <f t="shared" si="22"/>
        <v xml:space="preserve">   document.ProgressTrackerForm.CurrentLiabilitiesTracker2ndReviewer.value =  localStorage.CurrentLiabilitiesTracker2ndReviewer;</v>
      </c>
      <c r="AH48" t="s">
        <v>446</v>
      </c>
      <c r="AI48" t="str">
        <f t="shared" si="23"/>
        <v xml:space="preserve">           CurrentLiabilitiesTracker2ndReviewer  VARCHAR(100) NOT NULL,</v>
      </c>
      <c r="AJ48" t="str">
        <f t="shared" si="24"/>
        <v xml:space="preserve">        = '$CurrentLiabilitiesTracker2ndReviewer',</v>
      </c>
      <c r="AK48" t="str">
        <f t="shared" si="4"/>
        <v xml:space="preserve">       CurrentLiabilitiesTracker2ndReviewer,</v>
      </c>
      <c r="AL48" t="str">
        <f t="shared" si="5"/>
        <v xml:space="preserve">       '$CurrentLiabilitiesTracker2ndReviewer',</v>
      </c>
    </row>
    <row r="49" spans="1:38" x14ac:dyDescent="0.25">
      <c r="A49">
        <v>47</v>
      </c>
      <c r="B49" t="str">
        <f t="shared" si="25"/>
        <v>CurrentLiabilities</v>
      </c>
      <c r="C49" t="str">
        <f t="shared" si="104"/>
        <v>Tracker1stReviewComment</v>
      </c>
      <c r="D49" t="str">
        <f t="shared" si="6"/>
        <v>CurrentLiabilitiesTracker1stReviewComment</v>
      </c>
      <c r="L49" s="3">
        <f t="shared" si="7"/>
        <v>0</v>
      </c>
      <c r="M49" s="3">
        <f t="shared" si="75"/>
        <v>0</v>
      </c>
      <c r="N49" s="14" t="str">
        <f t="shared" si="8"/>
        <v/>
      </c>
      <c r="O49" t="str">
        <f t="shared" si="9"/>
        <v>CurrentLiabilitiesTracker1stReviewComment</v>
      </c>
      <c r="P49" s="3">
        <f t="shared" si="10"/>
        <v>41</v>
      </c>
      <c r="Q49" s="3">
        <f t="shared" si="76"/>
        <v>50</v>
      </c>
      <c r="R49" s="14" t="str">
        <f t="shared" si="11"/>
        <v xml:space="preserve">CurrentLiabilitiesTracker1stReviewComment         </v>
      </c>
      <c r="S49" t="str">
        <f t="shared" si="12"/>
        <v>'CurrentLiabilitiesTracker1stReviewComment'</v>
      </c>
      <c r="T49" t="str">
        <f t="shared" si="13"/>
        <v>$CurrentLiabilitiesTracker1stReviewComment</v>
      </c>
      <c r="U49" t="str">
        <f t="shared" si="14"/>
        <v>'$CurrentLiabilitiesTracker1stReviewComment'</v>
      </c>
      <c r="V49">
        <f t="shared" si="15"/>
        <v>44</v>
      </c>
      <c r="W49" s="3">
        <f t="shared" si="77"/>
        <v>53</v>
      </c>
      <c r="X49" s="9" t="str">
        <f t="shared" si="16"/>
        <v xml:space="preserve">localStorage.CurrentLiabilitiesTracker1stReviewComment         </v>
      </c>
      <c r="Y49" s="7" t="s">
        <v>871</v>
      </c>
      <c r="Z49" t="str">
        <f t="shared" si="17"/>
        <v xml:space="preserve">'$CurrentLiabilitiesTracker1stReviewComment'         </v>
      </c>
      <c r="AA49" t="str">
        <f t="shared" si="18"/>
        <v>$CurrentLiabilitiesTracker1stReviewComment          = NULL;// ProgressTrackerForm</v>
      </c>
      <c r="AB49" t="str">
        <f t="shared" si="19"/>
        <v xml:space="preserve">       if (typeof(localStorage.CurrentLiabilitiesTracker1stReviewComment         )==  "undefined") { localStorage.CurrentLiabilitiesTracker1stReviewComment          = ""};</v>
      </c>
      <c r="AC49" t="str">
        <f t="shared" si="20"/>
        <v xml:space="preserve">         $       =  $row[""];</v>
      </c>
      <c r="AD49" t="str">
        <f t="shared" si="21"/>
        <v xml:space="preserve">         localStorage.CurrentLiabilitiesTracker1stReviewComment          = '&lt;php? echo $CurrentLiabilitiesTracker1stReviewComment?&gt;' ;</v>
      </c>
      <c r="AE49" t="str">
        <f t="shared" si="101"/>
        <v>$CurrentLiabilitiesTracker1stReviewComment          =  str_replace(",","",$_POST['CurrentLiabilitiesTracker1stReviewComment']) ;</v>
      </c>
      <c r="AF49" t="str">
        <f t="shared" si="78"/>
        <v xml:space="preserve">       localStorage.CurrentLiabilitiesTracker1stReviewComment          =  document.ProgressTrackerForm.CurrentLiabilitiesTracker1stReviewComment.value;</v>
      </c>
      <c r="AG49" t="str">
        <f t="shared" si="22"/>
        <v xml:space="preserve">   document.ProgressTrackerForm.CurrentLiabilitiesTracker1stReviewComment.value =  localStorage.CurrentLiabilitiesTracker1stReviewComment;</v>
      </c>
      <c r="AH49" t="s">
        <v>446</v>
      </c>
      <c r="AI49" t="str">
        <f t="shared" si="23"/>
        <v xml:space="preserve">           CurrentLiabilitiesTracker1stReviewComment  VARCHAR(100) NOT NULL,</v>
      </c>
      <c r="AJ49" t="str">
        <f t="shared" si="24"/>
        <v xml:space="preserve">        = '$CurrentLiabilitiesTracker1stReviewComment',</v>
      </c>
      <c r="AK49" t="str">
        <f t="shared" si="4"/>
        <v xml:space="preserve">       CurrentLiabilitiesTracker1stReviewComment,</v>
      </c>
      <c r="AL49" t="str">
        <f t="shared" si="5"/>
        <v xml:space="preserve">       '$CurrentLiabilitiesTracker1stReviewComment',</v>
      </c>
    </row>
    <row r="50" spans="1:38" x14ac:dyDescent="0.25">
      <c r="A50">
        <v>48</v>
      </c>
      <c r="B50" t="str">
        <f t="shared" si="25"/>
        <v>CurrentLiabilities</v>
      </c>
      <c r="C50" t="str">
        <f t="shared" si="104"/>
        <v>Tracker2ndReviewComment</v>
      </c>
      <c r="D50" t="str">
        <f t="shared" si="6"/>
        <v>CurrentLiabilitiesTracker2ndReviewComment</v>
      </c>
      <c r="L50" s="3">
        <f t="shared" si="7"/>
        <v>0</v>
      </c>
      <c r="M50" s="3">
        <f t="shared" si="75"/>
        <v>0</v>
      </c>
      <c r="N50" s="14" t="str">
        <f t="shared" si="8"/>
        <v/>
      </c>
      <c r="O50" t="str">
        <f t="shared" si="9"/>
        <v>CurrentLiabilitiesTracker2ndReviewComment</v>
      </c>
      <c r="P50" s="3">
        <f t="shared" si="10"/>
        <v>41</v>
      </c>
      <c r="Q50" s="3">
        <f t="shared" si="76"/>
        <v>50</v>
      </c>
      <c r="R50" s="14" t="str">
        <f t="shared" si="11"/>
        <v xml:space="preserve">CurrentLiabilitiesTracker2ndReviewComment         </v>
      </c>
      <c r="S50" t="str">
        <f t="shared" si="12"/>
        <v>'CurrentLiabilitiesTracker2ndReviewComment'</v>
      </c>
      <c r="T50" t="str">
        <f t="shared" si="13"/>
        <v>$CurrentLiabilitiesTracker2ndReviewComment</v>
      </c>
      <c r="U50" t="str">
        <f t="shared" si="14"/>
        <v>'$CurrentLiabilitiesTracker2ndReviewComment'</v>
      </c>
      <c r="V50">
        <f t="shared" si="15"/>
        <v>44</v>
      </c>
      <c r="W50" s="3">
        <f t="shared" si="77"/>
        <v>53</v>
      </c>
      <c r="X50" s="9" t="str">
        <f t="shared" si="16"/>
        <v xml:space="preserve">localStorage.CurrentLiabilitiesTracker2ndReviewComment         </v>
      </c>
      <c r="Y50" s="7" t="s">
        <v>871</v>
      </c>
      <c r="Z50" t="str">
        <f t="shared" si="17"/>
        <v xml:space="preserve">'$CurrentLiabilitiesTracker2ndReviewComment'         </v>
      </c>
      <c r="AA50" t="str">
        <f t="shared" si="18"/>
        <v>$CurrentLiabilitiesTracker2ndReviewComment          = NULL;// ProgressTrackerForm</v>
      </c>
      <c r="AB50" t="str">
        <f t="shared" si="19"/>
        <v xml:space="preserve">       if (typeof(localStorage.CurrentLiabilitiesTracker2ndReviewComment         )==  "undefined") { localStorage.CurrentLiabilitiesTracker2ndReviewComment          = ""};</v>
      </c>
      <c r="AC50" t="str">
        <f t="shared" si="20"/>
        <v xml:space="preserve">         $       =  $row[""];</v>
      </c>
      <c r="AD50" t="str">
        <f t="shared" si="21"/>
        <v xml:space="preserve">         localStorage.CurrentLiabilitiesTracker2ndReviewComment          = '&lt;php? echo $CurrentLiabilitiesTracker2ndReviewComment?&gt;' ;</v>
      </c>
      <c r="AE50" t="str">
        <f t="shared" si="101"/>
        <v>$CurrentLiabilitiesTracker2ndReviewComment          =  str_replace(",","",$_POST['CurrentLiabilitiesTracker2ndReviewComment']) ;</v>
      </c>
      <c r="AF50" t="str">
        <f t="shared" si="78"/>
        <v xml:space="preserve">       localStorage.CurrentLiabilitiesTracker2ndReviewComment          =  document.ProgressTrackerForm.CurrentLiabilitiesTracker2ndReviewComment.value;</v>
      </c>
      <c r="AG50" t="str">
        <f t="shared" si="22"/>
        <v xml:space="preserve">   document.ProgressTrackerForm.CurrentLiabilitiesTracker2ndReviewComment.value =  localStorage.CurrentLiabilitiesTracker2ndReviewComment;</v>
      </c>
      <c r="AH50" t="s">
        <v>446</v>
      </c>
      <c r="AI50" t="str">
        <f t="shared" si="23"/>
        <v xml:space="preserve">           CurrentLiabilitiesTracker2ndReviewComment  VARCHAR(100) NOT NULL,</v>
      </c>
      <c r="AJ50" t="str">
        <f t="shared" si="24"/>
        <v xml:space="preserve">        = '$CurrentLiabilitiesTracker2ndReviewComment',</v>
      </c>
      <c r="AK50" t="str">
        <f t="shared" si="4"/>
        <v xml:space="preserve">       CurrentLiabilitiesTracker2ndReviewComment,</v>
      </c>
      <c r="AL50" t="str">
        <f t="shared" si="5"/>
        <v xml:space="preserve">       '$CurrentLiabilitiesTracker2ndReviewComment',</v>
      </c>
    </row>
    <row r="51" spans="1:38" x14ac:dyDescent="0.25">
      <c r="A51">
        <v>49</v>
      </c>
      <c r="B51" t="s">
        <v>864</v>
      </c>
      <c r="C51" t="str">
        <f t="shared" si="104"/>
        <v>TrackerDateSaved</v>
      </c>
      <c r="D51" t="str">
        <f t="shared" si="6"/>
        <v>NonCurrentLiabilitiesTrackerDateSaved</v>
      </c>
      <c r="L51" s="3">
        <f t="shared" si="7"/>
        <v>0</v>
      </c>
      <c r="M51" s="3">
        <f t="shared" si="75"/>
        <v>0</v>
      </c>
      <c r="N51" s="14" t="str">
        <f t="shared" si="8"/>
        <v/>
      </c>
      <c r="O51" t="str">
        <f t="shared" si="9"/>
        <v>NonCurrentLiabilitiesTrackerDateSaved</v>
      </c>
      <c r="P51" s="3">
        <f t="shared" si="10"/>
        <v>37</v>
      </c>
      <c r="Q51" s="3">
        <f t="shared" si="76"/>
        <v>50</v>
      </c>
      <c r="R51" s="14" t="str">
        <f t="shared" si="11"/>
        <v xml:space="preserve">NonCurrentLiabilitiesTrackerDateSaved             </v>
      </c>
      <c r="S51" t="str">
        <f t="shared" si="12"/>
        <v>'NonCurrentLiabilitiesTrackerDateSaved'</v>
      </c>
      <c r="T51" t="str">
        <f t="shared" si="13"/>
        <v>$NonCurrentLiabilitiesTrackerDateSaved</v>
      </c>
      <c r="U51" t="str">
        <f t="shared" si="14"/>
        <v>'$NonCurrentLiabilitiesTrackerDateSaved'</v>
      </c>
      <c r="V51">
        <f t="shared" si="15"/>
        <v>40</v>
      </c>
      <c r="W51" s="3">
        <f t="shared" si="77"/>
        <v>53</v>
      </c>
      <c r="X51" s="9" t="str">
        <f t="shared" si="16"/>
        <v xml:space="preserve">localStorage.NonCurrentLiabilitiesTrackerDateSaved             </v>
      </c>
      <c r="Y51" s="7" t="s">
        <v>871</v>
      </c>
      <c r="Z51" t="str">
        <f t="shared" si="17"/>
        <v xml:space="preserve">'$NonCurrentLiabilitiesTrackerDateSaved'             </v>
      </c>
      <c r="AA51" t="str">
        <f t="shared" si="18"/>
        <v>$NonCurrentLiabilitiesTrackerDateSaved              = NULL;// ProgressTrackerForm</v>
      </c>
      <c r="AB51" t="str">
        <f t="shared" si="19"/>
        <v xml:space="preserve">       if (typeof(localStorage.NonCurrentLiabilitiesTrackerDateSaved             )==  "undefined") { localStorage.NonCurrentLiabilitiesTrackerDateSaved              = ""};</v>
      </c>
      <c r="AC51" t="str">
        <f t="shared" si="20"/>
        <v xml:space="preserve">         $       =  $row[""];</v>
      </c>
      <c r="AD51" t="str">
        <f t="shared" si="21"/>
        <v xml:space="preserve">         localStorage.NonCurrentLiabilitiesTrackerDateSaved              = '&lt;php? echo $NonCurrentLiabilitiesTrackerDateSaved?&gt;' ;</v>
      </c>
      <c r="AE51" t="str">
        <f t="shared" si="101"/>
        <v>$NonCurrentLiabilitiesTrackerDateSaved              =  str_replace(",","",$_POST['NonCurrentLiabilitiesTrackerDateSaved']) ;</v>
      </c>
      <c r="AF51" t="str">
        <f t="shared" si="78"/>
        <v xml:space="preserve">       localStorage.NonCurrentLiabilitiesTrackerDateSaved              =  document.ProgressTrackerForm.NonCurrentLiabilitiesTrackerDateSaved.value;</v>
      </c>
      <c r="AG51" t="str">
        <f t="shared" si="22"/>
        <v xml:space="preserve">   document.ProgressTrackerForm.NonCurrentLiabilitiesTrackerDateSaved.value =  localStorage.NonCurrentLiabilitiesTrackerDateSaved;</v>
      </c>
      <c r="AH51" t="s">
        <v>446</v>
      </c>
      <c r="AI51" t="str">
        <f t="shared" si="23"/>
        <v xml:space="preserve">           NonCurrentLiabilitiesTrackerDateSaved  VARCHAR(100) NOT NULL,</v>
      </c>
      <c r="AJ51" t="str">
        <f t="shared" si="24"/>
        <v xml:space="preserve">        = '$NonCurrentLiabilitiesTrackerDateSaved',</v>
      </c>
      <c r="AK51" t="str">
        <f t="shared" si="4"/>
        <v xml:space="preserve">       NonCurrentLiabilitiesTrackerDateSaved,</v>
      </c>
      <c r="AL51" t="str">
        <f t="shared" si="5"/>
        <v xml:space="preserve">       '$NonCurrentLiabilitiesTrackerDateSaved',</v>
      </c>
    </row>
    <row r="52" spans="1:38" x14ac:dyDescent="0.25">
      <c r="A52">
        <v>50</v>
      </c>
      <c r="B52" t="str">
        <f t="shared" si="25"/>
        <v>NonCurrentLiabilities</v>
      </c>
      <c r="C52" t="str">
        <f t="shared" si="104"/>
        <v>TrackerSavedBy</v>
      </c>
      <c r="D52" t="str">
        <f t="shared" si="6"/>
        <v>NonCurrentLiabilitiesTrackerSavedBy</v>
      </c>
      <c r="L52" s="3">
        <f t="shared" si="7"/>
        <v>0</v>
      </c>
      <c r="M52" s="3">
        <f t="shared" si="75"/>
        <v>0</v>
      </c>
      <c r="N52" s="14" t="str">
        <f t="shared" si="8"/>
        <v/>
      </c>
      <c r="O52" t="str">
        <f t="shared" si="9"/>
        <v>NonCurrentLiabilitiesTrackerSavedBy</v>
      </c>
      <c r="P52" s="3">
        <f t="shared" si="10"/>
        <v>35</v>
      </c>
      <c r="Q52" s="3">
        <f t="shared" si="76"/>
        <v>50</v>
      </c>
      <c r="R52" s="14" t="str">
        <f t="shared" si="11"/>
        <v xml:space="preserve">NonCurrentLiabilitiesTrackerSavedBy               </v>
      </c>
      <c r="S52" t="str">
        <f t="shared" si="12"/>
        <v>'NonCurrentLiabilitiesTrackerSavedBy'</v>
      </c>
      <c r="T52" t="str">
        <f t="shared" si="13"/>
        <v>$NonCurrentLiabilitiesTrackerSavedBy</v>
      </c>
      <c r="U52" t="str">
        <f t="shared" si="14"/>
        <v>'$NonCurrentLiabilitiesTrackerSavedBy'</v>
      </c>
      <c r="V52">
        <f t="shared" si="15"/>
        <v>38</v>
      </c>
      <c r="W52" s="3">
        <f t="shared" si="77"/>
        <v>53</v>
      </c>
      <c r="X52" s="9" t="str">
        <f t="shared" si="16"/>
        <v xml:space="preserve">localStorage.NonCurrentLiabilitiesTrackerSavedBy               </v>
      </c>
      <c r="Y52" s="7" t="s">
        <v>871</v>
      </c>
      <c r="Z52" t="str">
        <f t="shared" si="17"/>
        <v xml:space="preserve">'$NonCurrentLiabilitiesTrackerSavedBy'               </v>
      </c>
      <c r="AA52" t="str">
        <f t="shared" si="18"/>
        <v>$NonCurrentLiabilitiesTrackerSavedBy                = NULL;// ProgressTrackerForm</v>
      </c>
      <c r="AB52" t="str">
        <f t="shared" si="19"/>
        <v xml:space="preserve">       if (typeof(localStorage.NonCurrentLiabilitiesTrackerSavedBy               )==  "undefined") { localStorage.NonCurrentLiabilitiesTrackerSavedBy                = ""};</v>
      </c>
      <c r="AC52" t="str">
        <f t="shared" si="20"/>
        <v xml:space="preserve">         $       =  $row[""];</v>
      </c>
      <c r="AD52" t="str">
        <f t="shared" si="21"/>
        <v xml:space="preserve">         localStorage.NonCurrentLiabilitiesTrackerSavedBy                = '&lt;php? echo $NonCurrentLiabilitiesTrackerSavedBy?&gt;' ;</v>
      </c>
      <c r="AE52" t="str">
        <f t="shared" si="26"/>
        <v>$NonCurrentLiabilitiesTrackerSavedBy                =  $_POST['NonCurrentLiabilitiesTrackerSavedBy'] ;</v>
      </c>
      <c r="AF52" t="str">
        <f t="shared" si="78"/>
        <v xml:space="preserve">       localStorage.NonCurrentLiabilitiesTrackerSavedBy                =  document.ProgressTrackerForm.NonCurrentLiabilitiesTrackerSavedBy.value;</v>
      </c>
      <c r="AG52" t="str">
        <f t="shared" si="22"/>
        <v xml:space="preserve">   document.ProgressTrackerForm.NonCurrentLiabilitiesTrackerSavedBy.value =  localStorage.NonCurrentLiabilitiesTrackerSavedBy;</v>
      </c>
      <c r="AH52" t="s">
        <v>446</v>
      </c>
      <c r="AI52" t="str">
        <f t="shared" si="23"/>
        <v xml:space="preserve">           NonCurrentLiabilitiesTrackerSavedBy  VARCHAR(100) NOT NULL,</v>
      </c>
      <c r="AJ52" t="str">
        <f t="shared" si="24"/>
        <v xml:space="preserve">        = '$NonCurrentLiabilitiesTrackerSavedBy',</v>
      </c>
      <c r="AK52" t="str">
        <f t="shared" si="4"/>
        <v xml:space="preserve">       NonCurrentLiabilitiesTrackerSavedBy,</v>
      </c>
      <c r="AL52" t="str">
        <f t="shared" si="5"/>
        <v xml:space="preserve">       '$NonCurrentLiabilitiesTrackerSavedBy',</v>
      </c>
    </row>
    <row r="53" spans="1:38" x14ac:dyDescent="0.25">
      <c r="A53">
        <v>51</v>
      </c>
      <c r="B53" t="str">
        <f t="shared" si="25"/>
        <v>NonCurrentLiabilities</v>
      </c>
      <c r="C53" t="str">
        <f t="shared" si="104"/>
        <v>Tracker1stReviewDate</v>
      </c>
      <c r="D53" t="str">
        <f t="shared" si="6"/>
        <v>NonCurrentLiabilitiesTracker1stReviewDate</v>
      </c>
      <c r="L53" s="3">
        <f t="shared" si="7"/>
        <v>0</v>
      </c>
      <c r="M53" s="3">
        <f t="shared" si="75"/>
        <v>0</v>
      </c>
      <c r="N53" s="14" t="str">
        <f t="shared" si="8"/>
        <v/>
      </c>
      <c r="O53" t="str">
        <f t="shared" si="9"/>
        <v>NonCurrentLiabilitiesTracker1stReviewDate</v>
      </c>
      <c r="P53" s="3">
        <f t="shared" si="10"/>
        <v>41</v>
      </c>
      <c r="Q53" s="3">
        <f t="shared" si="76"/>
        <v>50</v>
      </c>
      <c r="R53" s="14" t="str">
        <f t="shared" si="11"/>
        <v xml:space="preserve">NonCurrentLiabilitiesTracker1stReviewDate         </v>
      </c>
      <c r="S53" t="str">
        <f t="shared" si="12"/>
        <v>'NonCurrentLiabilitiesTracker1stReviewDate'</v>
      </c>
      <c r="T53" t="str">
        <f t="shared" si="13"/>
        <v>$NonCurrentLiabilitiesTracker1stReviewDate</v>
      </c>
      <c r="U53" t="str">
        <f t="shared" si="14"/>
        <v>'$NonCurrentLiabilitiesTracker1stReviewDate'</v>
      </c>
      <c r="V53">
        <f t="shared" si="15"/>
        <v>44</v>
      </c>
      <c r="W53" s="3">
        <f t="shared" si="77"/>
        <v>53</v>
      </c>
      <c r="X53" s="9" t="str">
        <f t="shared" si="16"/>
        <v xml:space="preserve">localStorage.NonCurrentLiabilitiesTracker1stReviewDate         </v>
      </c>
      <c r="Y53" s="7" t="s">
        <v>871</v>
      </c>
      <c r="Z53" t="str">
        <f t="shared" si="17"/>
        <v xml:space="preserve">'$NonCurrentLiabilitiesTracker1stReviewDate'         </v>
      </c>
      <c r="AA53" t="str">
        <f t="shared" si="18"/>
        <v>$NonCurrentLiabilitiesTracker1stReviewDate          = NULL;// ProgressTrackerForm</v>
      </c>
      <c r="AB53" t="str">
        <f t="shared" si="19"/>
        <v xml:space="preserve">       if (typeof(localStorage.NonCurrentLiabilitiesTracker1stReviewDate         )==  "undefined") { localStorage.NonCurrentLiabilitiesTracker1stReviewDate          = ""};</v>
      </c>
      <c r="AC53" t="str">
        <f t="shared" si="20"/>
        <v xml:space="preserve">         $       =  $row[""];</v>
      </c>
      <c r="AD53" t="str">
        <f t="shared" si="21"/>
        <v xml:space="preserve">         localStorage.NonCurrentLiabilitiesTracker1stReviewDate          = '&lt;php? echo $NonCurrentLiabilitiesTracker1stReviewDate?&gt;' ;</v>
      </c>
      <c r="AE53" t="str">
        <f t="shared" si="26"/>
        <v>$NonCurrentLiabilitiesTracker1stReviewDate          =  $_POST['NonCurrentLiabilitiesTracker1stReviewDate'] ;</v>
      </c>
      <c r="AF53" t="str">
        <f t="shared" si="78"/>
        <v xml:space="preserve">       localStorage.NonCurrentLiabilitiesTracker1stReviewDate          =  document.ProgressTrackerForm.NonCurrentLiabilitiesTracker1stReviewDate.value;</v>
      </c>
      <c r="AG53" t="str">
        <f t="shared" si="22"/>
        <v xml:space="preserve">   document.ProgressTrackerForm.NonCurrentLiabilitiesTracker1stReviewDate.value =  localStorage.NonCurrentLiabilitiesTracker1stReviewDate;</v>
      </c>
      <c r="AH53" t="s">
        <v>446</v>
      </c>
      <c r="AI53" t="str">
        <f t="shared" si="23"/>
        <v xml:space="preserve">           NonCurrentLiabilitiesTracker1stReviewDate  VARCHAR(100) NOT NULL,</v>
      </c>
      <c r="AJ53" t="str">
        <f t="shared" si="24"/>
        <v xml:space="preserve">        = '$NonCurrentLiabilitiesTracker1stReviewDate',</v>
      </c>
      <c r="AK53" t="str">
        <f t="shared" si="4"/>
        <v xml:space="preserve">       NonCurrentLiabilitiesTracker1stReviewDate,</v>
      </c>
      <c r="AL53" t="str">
        <f t="shared" si="5"/>
        <v xml:space="preserve">       '$NonCurrentLiabilitiesTracker1stReviewDate',</v>
      </c>
    </row>
    <row r="54" spans="1:38" x14ac:dyDescent="0.25">
      <c r="A54">
        <v>52</v>
      </c>
      <c r="B54" t="str">
        <f t="shared" ref="B54" si="105">B53</f>
        <v>NonCurrentLiabilities</v>
      </c>
      <c r="C54" t="s">
        <v>872</v>
      </c>
      <c r="D54" t="str">
        <f t="shared" ref="D54" si="106">B54&amp;C54</f>
        <v>NonCurrentLiabilitiesTracker1stReviewer</v>
      </c>
      <c r="L54" s="3">
        <f t="shared" ref="L54" si="107">LEN(K54)</f>
        <v>0</v>
      </c>
      <c r="M54" s="3">
        <f t="shared" si="75"/>
        <v>0</v>
      </c>
      <c r="N54" s="14" t="str">
        <f t="shared" ref="N54" si="108">K54&amp;REPT(" ",M54-L54)</f>
        <v/>
      </c>
      <c r="O54" t="str">
        <f t="shared" ref="O54" si="109">D54</f>
        <v>NonCurrentLiabilitiesTracker1stReviewer</v>
      </c>
      <c r="P54" s="3">
        <f t="shared" ref="P54" si="110">LEN(O54)</f>
        <v>39</v>
      </c>
      <c r="Q54" s="3">
        <f t="shared" si="76"/>
        <v>50</v>
      </c>
      <c r="R54" s="14" t="str">
        <f t="shared" ref="R54" si="111">O54&amp;REPT(" ",Q54-P54)</f>
        <v xml:space="preserve">NonCurrentLiabilitiesTracker1stReviewer           </v>
      </c>
      <c r="S54" t="str">
        <f t="shared" ref="S54" si="112">"'"&amp;O54&amp;"'"</f>
        <v>'NonCurrentLiabilitiesTracker1stReviewer'</v>
      </c>
      <c r="T54" t="str">
        <f t="shared" si="13"/>
        <v>$NonCurrentLiabilitiesTracker1stReviewer</v>
      </c>
      <c r="U54" t="str">
        <f t="shared" ref="U54" si="113">"'"&amp;T54&amp;"'"</f>
        <v>'$NonCurrentLiabilitiesTracker1stReviewer'</v>
      </c>
      <c r="V54">
        <f t="shared" ref="V54" si="114">LEN(U54)</f>
        <v>42</v>
      </c>
      <c r="W54" s="3">
        <f t="shared" si="77"/>
        <v>53</v>
      </c>
      <c r="X54" s="9" t="str">
        <f t="shared" ref="X54" si="115">"localStorage."&amp;R54</f>
        <v xml:space="preserve">localStorage.NonCurrentLiabilitiesTracker1stReviewer           </v>
      </c>
      <c r="Y54" s="7" t="s">
        <v>871</v>
      </c>
      <c r="Z54" t="str">
        <f t="shared" ref="Z54" si="116">U54&amp;REPT(" ",W54-V54)</f>
        <v xml:space="preserve">'$NonCurrentLiabilitiesTracker1stReviewer'           </v>
      </c>
      <c r="AA54" t="str">
        <f t="shared" ref="AA54" si="117">SUBSTITUTE(Z54,"'","")&amp;" = "&amp;"NULL"&amp;";" &amp; "// "&amp;Y54</f>
        <v>$NonCurrentLiabilitiesTracker1stReviewer            = NULL;// ProgressTrackerForm</v>
      </c>
      <c r="AB54" t="str">
        <f t="shared" ref="AB54" si="118">"       if ("&amp;"typeof("&amp;X54&amp;")"&amp;"==  "&amp;CHAR(34)&amp;"undefined"&amp;CHAR(34)&amp;") { "&amp;X54&amp;" = "&amp;IF(RIGHT(O54,5)="Score",0,IF(RIGHT(O54,6)="Rating",CHAR(34)&amp;"Medium"&amp;CHAR(34),CHAR(34)&amp;""&amp;CHAR(34)))&amp;"};"</f>
        <v xml:space="preserve">       if (typeof(localStorage.NonCurrentLiabilitiesTracker1stReviewer           )==  "undefined") { localStorage.NonCurrentLiabilitiesTracker1stReviewer            = ""};</v>
      </c>
      <c r="AC54" t="str">
        <f t="shared" ref="AC54" si="119">"         $"&amp;N54&amp;"       =  $row["&amp;CHAR(34)&amp;K54&amp;CHAR(34)&amp;"];"</f>
        <v xml:space="preserve">         $       =  $row[""];</v>
      </c>
      <c r="AD54" t="str">
        <f t="shared" ref="AD54" si="120">"         "&amp;X54&amp;" = '&lt;php? echo "&amp;SUBSTITUTE( U54,"'","")&amp;"?&gt;' ;"</f>
        <v xml:space="preserve">         localStorage.NonCurrentLiabilitiesTracker1stReviewer            = '&lt;php? echo $NonCurrentLiabilitiesTracker1stReviewer?&gt;' ;</v>
      </c>
      <c r="AE54" t="str">
        <f t="shared" si="26"/>
        <v>$NonCurrentLiabilitiesTracker1stReviewer            =  $_POST['NonCurrentLiabilitiesTracker1stReviewer'] ;</v>
      </c>
      <c r="AF54" t="str">
        <f t="shared" si="78"/>
        <v xml:space="preserve">       localStorage.NonCurrentLiabilitiesTracker1stReviewer            =  document.ProgressTrackerForm.NonCurrentLiabilitiesTracker1stReviewer.value;</v>
      </c>
      <c r="AG54" t="str">
        <f t="shared" si="22"/>
        <v xml:space="preserve">   document.ProgressTrackerForm.NonCurrentLiabilitiesTracker1stReviewer.value =  localStorage.NonCurrentLiabilitiesTracker1stReviewer;</v>
      </c>
      <c r="AH54" t="s">
        <v>450</v>
      </c>
      <c r="AI54" t="str">
        <f t="shared" ref="AI54" si="121" xml:space="preserve"> "           "&amp;O54&amp;"  "&amp;AH54&amp;" NOT NULL,"</f>
        <v xml:space="preserve">           NonCurrentLiabilitiesTracker1stReviewer  INT NOT NULL,</v>
      </c>
      <c r="AJ54" t="str">
        <f t="shared" ref="AJ54" si="122">"       "&amp;N54&amp;" = "&amp;U54&amp;","</f>
        <v xml:space="preserve">        = '$NonCurrentLiabilitiesTracker1stReviewer',</v>
      </c>
      <c r="AK54" t="str">
        <f t="shared" ref="AK54" si="123">"       "&amp;O54&amp;","</f>
        <v xml:space="preserve">       NonCurrentLiabilitiesTracker1stReviewer,</v>
      </c>
      <c r="AL54" t="str">
        <f t="shared" ref="AL54" si="124">"       "&amp;U54&amp;","</f>
        <v xml:space="preserve">       '$NonCurrentLiabilitiesTracker1stReviewer',</v>
      </c>
    </row>
    <row r="55" spans="1:38" x14ac:dyDescent="0.25">
      <c r="A55">
        <v>53</v>
      </c>
      <c r="B55" t="str">
        <f>B53</f>
        <v>NonCurrentLiabilities</v>
      </c>
      <c r="C55" t="str">
        <f t="shared" ref="C55:C61" si="125">C47</f>
        <v>Tracker2ndReviewDate</v>
      </c>
      <c r="D55" t="str">
        <f t="shared" si="6"/>
        <v>NonCurrentLiabilitiesTracker2ndReviewDate</v>
      </c>
      <c r="L55" s="3">
        <f t="shared" si="7"/>
        <v>0</v>
      </c>
      <c r="M55" s="3">
        <f t="shared" si="75"/>
        <v>0</v>
      </c>
      <c r="N55" s="14" t="str">
        <f t="shared" si="8"/>
        <v/>
      </c>
      <c r="O55" t="str">
        <f t="shared" si="9"/>
        <v>NonCurrentLiabilitiesTracker2ndReviewDate</v>
      </c>
      <c r="P55" s="3">
        <f t="shared" si="10"/>
        <v>41</v>
      </c>
      <c r="Q55" s="3">
        <f t="shared" si="76"/>
        <v>50</v>
      </c>
      <c r="R55" s="14" t="str">
        <f t="shared" si="11"/>
        <v xml:space="preserve">NonCurrentLiabilitiesTracker2ndReviewDate         </v>
      </c>
      <c r="S55" t="str">
        <f t="shared" si="12"/>
        <v>'NonCurrentLiabilitiesTracker2ndReviewDate'</v>
      </c>
      <c r="T55" t="str">
        <f t="shared" si="13"/>
        <v>$NonCurrentLiabilitiesTracker2ndReviewDate</v>
      </c>
      <c r="U55" t="str">
        <f t="shared" si="14"/>
        <v>'$NonCurrentLiabilitiesTracker2ndReviewDate'</v>
      </c>
      <c r="V55">
        <f t="shared" si="15"/>
        <v>44</v>
      </c>
      <c r="W55" s="3">
        <f t="shared" si="77"/>
        <v>53</v>
      </c>
      <c r="X55" s="9" t="str">
        <f t="shared" si="16"/>
        <v xml:space="preserve">localStorage.NonCurrentLiabilitiesTracker2ndReviewDate         </v>
      </c>
      <c r="Y55" s="7" t="s">
        <v>871</v>
      </c>
      <c r="Z55" t="str">
        <f t="shared" si="17"/>
        <v xml:space="preserve">'$NonCurrentLiabilitiesTracker2ndReviewDate'         </v>
      </c>
      <c r="AA55" t="str">
        <f t="shared" si="18"/>
        <v>$NonCurrentLiabilitiesTracker2ndReviewDate          = NULL;// ProgressTrackerForm</v>
      </c>
      <c r="AB55" t="str">
        <f t="shared" si="19"/>
        <v xml:space="preserve">       if (typeof(localStorage.NonCurrentLiabilitiesTracker2ndReviewDate         )==  "undefined") { localStorage.NonCurrentLiabilitiesTracker2ndReviewDate          = ""};</v>
      </c>
      <c r="AC55" t="str">
        <f t="shared" si="20"/>
        <v xml:space="preserve">         $       =  $row[""];</v>
      </c>
      <c r="AD55" t="str">
        <f t="shared" si="21"/>
        <v xml:space="preserve">         localStorage.NonCurrentLiabilitiesTracker2ndReviewDate          = '&lt;php? echo $NonCurrentLiabilitiesTracker2ndReviewDate?&gt;' ;</v>
      </c>
      <c r="AE55" t="str">
        <f t="shared" si="26"/>
        <v>$NonCurrentLiabilitiesTracker2ndReviewDate          =  $_POST['NonCurrentLiabilitiesTracker2ndReviewDate'] ;</v>
      </c>
      <c r="AF55" t="str">
        <f t="shared" si="78"/>
        <v xml:space="preserve">       localStorage.NonCurrentLiabilitiesTracker2ndReviewDate          =  document.ProgressTrackerForm.NonCurrentLiabilitiesTracker2ndReviewDate.value;</v>
      </c>
      <c r="AG55" t="str">
        <f t="shared" si="22"/>
        <v xml:space="preserve">   document.ProgressTrackerForm.NonCurrentLiabilitiesTracker2ndReviewDate.value =  localStorage.NonCurrentLiabilitiesTracker2ndReviewDate;</v>
      </c>
      <c r="AH55" t="s">
        <v>446</v>
      </c>
      <c r="AI55" t="str">
        <f t="shared" si="23"/>
        <v xml:space="preserve">           NonCurrentLiabilitiesTracker2ndReviewDate  VARCHAR(100) NOT NULL,</v>
      </c>
      <c r="AJ55" t="str">
        <f t="shared" si="24"/>
        <v xml:space="preserve">        = '$NonCurrentLiabilitiesTracker2ndReviewDate',</v>
      </c>
      <c r="AK55" t="str">
        <f t="shared" si="4"/>
        <v xml:space="preserve">       NonCurrentLiabilitiesTracker2ndReviewDate,</v>
      </c>
      <c r="AL55" t="str">
        <f t="shared" si="5"/>
        <v xml:space="preserve">       '$NonCurrentLiabilitiesTracker2ndReviewDate',</v>
      </c>
    </row>
    <row r="56" spans="1:38" x14ac:dyDescent="0.25">
      <c r="A56">
        <v>54</v>
      </c>
      <c r="B56" t="str">
        <f t="shared" si="25"/>
        <v>NonCurrentLiabilities</v>
      </c>
      <c r="C56" t="str">
        <f t="shared" si="125"/>
        <v>Tracker2ndReviewer</v>
      </c>
      <c r="D56" t="str">
        <f t="shared" si="6"/>
        <v>NonCurrentLiabilitiesTracker2ndReviewer</v>
      </c>
      <c r="L56" s="3">
        <f t="shared" si="7"/>
        <v>0</v>
      </c>
      <c r="M56" s="3">
        <f t="shared" si="75"/>
        <v>0</v>
      </c>
      <c r="N56" s="14" t="str">
        <f t="shared" si="8"/>
        <v/>
      </c>
      <c r="O56" t="str">
        <f t="shared" si="9"/>
        <v>NonCurrentLiabilitiesTracker2ndReviewer</v>
      </c>
      <c r="P56" s="3">
        <f t="shared" si="10"/>
        <v>39</v>
      </c>
      <c r="Q56" s="3">
        <f t="shared" si="76"/>
        <v>50</v>
      </c>
      <c r="R56" s="14" t="str">
        <f t="shared" si="11"/>
        <v xml:space="preserve">NonCurrentLiabilitiesTracker2ndReviewer           </v>
      </c>
      <c r="S56" t="str">
        <f t="shared" si="12"/>
        <v>'NonCurrentLiabilitiesTracker2ndReviewer'</v>
      </c>
      <c r="T56" t="str">
        <f t="shared" si="13"/>
        <v>$NonCurrentLiabilitiesTracker2ndReviewer</v>
      </c>
      <c r="U56" t="str">
        <f t="shared" si="14"/>
        <v>'$NonCurrentLiabilitiesTracker2ndReviewer'</v>
      </c>
      <c r="V56">
        <f t="shared" si="15"/>
        <v>42</v>
      </c>
      <c r="W56" s="3">
        <f t="shared" si="77"/>
        <v>53</v>
      </c>
      <c r="X56" s="9" t="str">
        <f t="shared" si="16"/>
        <v xml:space="preserve">localStorage.NonCurrentLiabilitiesTracker2ndReviewer           </v>
      </c>
      <c r="Y56" s="7" t="s">
        <v>871</v>
      </c>
      <c r="Z56" t="str">
        <f t="shared" si="17"/>
        <v xml:space="preserve">'$NonCurrentLiabilitiesTracker2ndReviewer'           </v>
      </c>
      <c r="AA56" t="str">
        <f t="shared" si="18"/>
        <v>$NonCurrentLiabilitiesTracker2ndReviewer            = NULL;// ProgressTrackerForm</v>
      </c>
      <c r="AB56" t="str">
        <f t="shared" si="19"/>
        <v xml:space="preserve">       if (typeof(localStorage.NonCurrentLiabilitiesTracker2ndReviewer           )==  "undefined") { localStorage.NonCurrentLiabilitiesTracker2ndReviewer            = ""};</v>
      </c>
      <c r="AC56" t="str">
        <f t="shared" si="20"/>
        <v xml:space="preserve">         $       =  $row[""];</v>
      </c>
      <c r="AD56" t="str">
        <f t="shared" si="21"/>
        <v xml:space="preserve">         localStorage.NonCurrentLiabilitiesTracker2ndReviewer            = '&lt;php? echo $NonCurrentLiabilitiesTracker2ndReviewer?&gt;' ;</v>
      </c>
      <c r="AE56" t="str">
        <f t="shared" si="26"/>
        <v>$NonCurrentLiabilitiesTracker2ndReviewer            =  $_POST['NonCurrentLiabilitiesTracker2ndReviewer'] ;</v>
      </c>
      <c r="AF56" t="str">
        <f t="shared" si="78"/>
        <v xml:space="preserve">       localStorage.NonCurrentLiabilitiesTracker2ndReviewer            =  document.ProgressTrackerForm.NonCurrentLiabilitiesTracker2ndReviewer.value;</v>
      </c>
      <c r="AG56" t="str">
        <f t="shared" si="22"/>
        <v xml:space="preserve">   document.ProgressTrackerForm.NonCurrentLiabilitiesTracker2ndReviewer.value =  localStorage.NonCurrentLiabilitiesTracker2ndReviewer;</v>
      </c>
      <c r="AH56" t="s">
        <v>446</v>
      </c>
      <c r="AI56" t="str">
        <f t="shared" si="23"/>
        <v xml:space="preserve">           NonCurrentLiabilitiesTracker2ndReviewer  VARCHAR(100) NOT NULL,</v>
      </c>
      <c r="AJ56" t="str">
        <f t="shared" si="24"/>
        <v xml:space="preserve">        = '$NonCurrentLiabilitiesTracker2ndReviewer',</v>
      </c>
      <c r="AK56" t="str">
        <f t="shared" si="4"/>
        <v xml:space="preserve">       NonCurrentLiabilitiesTracker2ndReviewer,</v>
      </c>
      <c r="AL56" t="str">
        <f t="shared" si="5"/>
        <v xml:space="preserve">       '$NonCurrentLiabilitiesTracker2ndReviewer',</v>
      </c>
    </row>
    <row r="57" spans="1:38" x14ac:dyDescent="0.25">
      <c r="A57">
        <v>55</v>
      </c>
      <c r="B57" t="str">
        <f t="shared" si="25"/>
        <v>NonCurrentLiabilities</v>
      </c>
      <c r="C57" t="str">
        <f t="shared" si="125"/>
        <v>Tracker1stReviewComment</v>
      </c>
      <c r="D57" t="str">
        <f t="shared" si="6"/>
        <v>NonCurrentLiabilitiesTracker1stReviewComment</v>
      </c>
      <c r="L57" s="3">
        <f t="shared" si="7"/>
        <v>0</v>
      </c>
      <c r="M57" s="3">
        <f t="shared" si="75"/>
        <v>0</v>
      </c>
      <c r="N57" s="14" t="str">
        <f t="shared" si="8"/>
        <v/>
      </c>
      <c r="O57" t="str">
        <f t="shared" si="9"/>
        <v>NonCurrentLiabilitiesTracker1stReviewComment</v>
      </c>
      <c r="P57" s="3">
        <f t="shared" si="10"/>
        <v>44</v>
      </c>
      <c r="Q57" s="3">
        <f t="shared" si="76"/>
        <v>50</v>
      </c>
      <c r="R57" s="14" t="str">
        <f t="shared" si="11"/>
        <v xml:space="preserve">NonCurrentLiabilitiesTracker1stReviewComment      </v>
      </c>
      <c r="S57" t="str">
        <f t="shared" si="12"/>
        <v>'NonCurrentLiabilitiesTracker1stReviewComment'</v>
      </c>
      <c r="T57" t="str">
        <f t="shared" si="13"/>
        <v>$NonCurrentLiabilitiesTracker1stReviewComment</v>
      </c>
      <c r="U57" t="str">
        <f t="shared" si="14"/>
        <v>'$NonCurrentLiabilitiesTracker1stReviewComment'</v>
      </c>
      <c r="V57">
        <f t="shared" si="15"/>
        <v>47</v>
      </c>
      <c r="W57" s="3">
        <f t="shared" si="77"/>
        <v>53</v>
      </c>
      <c r="X57" s="9" t="str">
        <f t="shared" si="16"/>
        <v xml:space="preserve">localStorage.NonCurrentLiabilitiesTracker1stReviewComment      </v>
      </c>
      <c r="Y57" s="7" t="s">
        <v>871</v>
      </c>
      <c r="Z57" t="str">
        <f t="shared" si="17"/>
        <v xml:space="preserve">'$NonCurrentLiabilitiesTracker1stReviewComment'      </v>
      </c>
      <c r="AA57" t="str">
        <f t="shared" si="18"/>
        <v>$NonCurrentLiabilitiesTracker1stReviewComment       = NULL;// ProgressTrackerForm</v>
      </c>
      <c r="AB57" t="str">
        <f t="shared" si="19"/>
        <v xml:space="preserve">       if (typeof(localStorage.NonCurrentLiabilitiesTracker1stReviewComment      )==  "undefined") { localStorage.NonCurrentLiabilitiesTracker1stReviewComment       = ""};</v>
      </c>
      <c r="AC57" t="str">
        <f t="shared" si="20"/>
        <v xml:space="preserve">         $       =  $row[""];</v>
      </c>
      <c r="AD57" t="str">
        <f t="shared" si="21"/>
        <v xml:space="preserve">         localStorage.NonCurrentLiabilitiesTracker1stReviewComment       = '&lt;php? echo $NonCurrentLiabilitiesTracker1stReviewComment?&gt;' ;</v>
      </c>
      <c r="AE57" t="str">
        <f t="shared" si="26"/>
        <v>$NonCurrentLiabilitiesTracker1stReviewComment       =  $_POST['NonCurrentLiabilitiesTracker1stReviewComment'] ;</v>
      </c>
      <c r="AF57" t="str">
        <f t="shared" si="78"/>
        <v xml:space="preserve">       localStorage.NonCurrentLiabilitiesTracker1stReviewComment       =  document.ProgressTrackerForm.NonCurrentLiabilitiesTracker1stReviewComment.value;</v>
      </c>
      <c r="AG57" t="str">
        <f t="shared" si="22"/>
        <v xml:space="preserve">   document.ProgressTrackerForm.NonCurrentLiabilitiesTracker1stReviewComment.value =  localStorage.NonCurrentLiabilitiesTracker1stReviewComment;</v>
      </c>
      <c r="AH57" t="s">
        <v>446</v>
      </c>
      <c r="AI57" t="str">
        <f t="shared" si="23"/>
        <v xml:space="preserve">           NonCurrentLiabilitiesTracker1stReviewComment  VARCHAR(100) NOT NULL,</v>
      </c>
      <c r="AJ57" t="str">
        <f t="shared" si="24"/>
        <v xml:space="preserve">        = '$NonCurrentLiabilitiesTracker1stReviewComment',</v>
      </c>
      <c r="AK57" t="str">
        <f t="shared" si="4"/>
        <v xml:space="preserve">       NonCurrentLiabilitiesTracker1stReviewComment,</v>
      </c>
      <c r="AL57" t="str">
        <f t="shared" si="5"/>
        <v xml:space="preserve">       '$NonCurrentLiabilitiesTracker1stReviewComment',</v>
      </c>
    </row>
    <row r="58" spans="1:38" x14ac:dyDescent="0.25">
      <c r="A58">
        <v>56</v>
      </c>
      <c r="B58" t="str">
        <f t="shared" si="25"/>
        <v>NonCurrentLiabilities</v>
      </c>
      <c r="C58" t="str">
        <f t="shared" si="125"/>
        <v>Tracker2ndReviewComment</v>
      </c>
      <c r="D58" t="str">
        <f t="shared" si="6"/>
        <v>NonCurrentLiabilitiesTracker2ndReviewComment</v>
      </c>
      <c r="L58" s="3">
        <f t="shared" si="7"/>
        <v>0</v>
      </c>
      <c r="M58" s="3">
        <f t="shared" si="75"/>
        <v>0</v>
      </c>
      <c r="N58" s="14" t="str">
        <f t="shared" si="8"/>
        <v/>
      </c>
      <c r="O58" t="str">
        <f t="shared" si="9"/>
        <v>NonCurrentLiabilitiesTracker2ndReviewComment</v>
      </c>
      <c r="P58" s="3">
        <f t="shared" si="10"/>
        <v>44</v>
      </c>
      <c r="Q58" s="3">
        <f t="shared" si="76"/>
        <v>50</v>
      </c>
      <c r="R58" s="14" t="str">
        <f t="shared" si="11"/>
        <v xml:space="preserve">NonCurrentLiabilitiesTracker2ndReviewComment      </v>
      </c>
      <c r="S58" t="str">
        <f t="shared" si="12"/>
        <v>'NonCurrentLiabilitiesTracker2ndReviewComment'</v>
      </c>
      <c r="T58" t="str">
        <f t="shared" si="13"/>
        <v>$NonCurrentLiabilitiesTracker2ndReviewComment</v>
      </c>
      <c r="U58" t="str">
        <f t="shared" si="14"/>
        <v>'$NonCurrentLiabilitiesTracker2ndReviewComment'</v>
      </c>
      <c r="V58">
        <f t="shared" si="15"/>
        <v>47</v>
      </c>
      <c r="W58" s="3">
        <f t="shared" si="77"/>
        <v>53</v>
      </c>
      <c r="X58" s="9" t="str">
        <f t="shared" si="16"/>
        <v xml:space="preserve">localStorage.NonCurrentLiabilitiesTracker2ndReviewComment      </v>
      </c>
      <c r="Y58" s="7" t="s">
        <v>871</v>
      </c>
      <c r="Z58" t="str">
        <f t="shared" si="17"/>
        <v xml:space="preserve">'$NonCurrentLiabilitiesTracker2ndReviewComment'      </v>
      </c>
      <c r="AA58" t="str">
        <f t="shared" si="18"/>
        <v>$NonCurrentLiabilitiesTracker2ndReviewComment       = NULL;// ProgressTrackerForm</v>
      </c>
      <c r="AB58" t="str">
        <f t="shared" si="19"/>
        <v xml:space="preserve">       if (typeof(localStorage.NonCurrentLiabilitiesTracker2ndReviewComment      )==  "undefined") { localStorage.NonCurrentLiabilitiesTracker2ndReviewComment       = ""};</v>
      </c>
      <c r="AC58" t="str">
        <f t="shared" si="20"/>
        <v xml:space="preserve">         $       =  $row[""];</v>
      </c>
      <c r="AD58" t="str">
        <f t="shared" si="21"/>
        <v xml:space="preserve">         localStorage.NonCurrentLiabilitiesTracker2ndReviewComment       = '&lt;php? echo $NonCurrentLiabilitiesTracker2ndReviewComment?&gt;' ;</v>
      </c>
      <c r="AE58" t="str">
        <f t="shared" si="26"/>
        <v>$NonCurrentLiabilitiesTracker2ndReviewComment       =  $_POST['NonCurrentLiabilitiesTracker2ndReviewComment'] ;</v>
      </c>
      <c r="AF58" t="str">
        <f t="shared" si="78"/>
        <v xml:space="preserve">       localStorage.NonCurrentLiabilitiesTracker2ndReviewComment       =  document.ProgressTrackerForm.NonCurrentLiabilitiesTracker2ndReviewComment.value;</v>
      </c>
      <c r="AG58" t="str">
        <f t="shared" si="22"/>
        <v xml:space="preserve">   document.ProgressTrackerForm.NonCurrentLiabilitiesTracker2ndReviewComment.value =  localStorage.NonCurrentLiabilitiesTracker2ndReviewComment;</v>
      </c>
      <c r="AH58" t="s">
        <v>446</v>
      </c>
      <c r="AI58" t="str">
        <f t="shared" si="23"/>
        <v xml:space="preserve">           NonCurrentLiabilitiesTracker2ndReviewComment  VARCHAR(100) NOT NULL,</v>
      </c>
      <c r="AJ58" t="str">
        <f t="shared" si="24"/>
        <v xml:space="preserve">        = '$NonCurrentLiabilitiesTracker2ndReviewComment',</v>
      </c>
      <c r="AK58" t="str">
        <f t="shared" si="4"/>
        <v xml:space="preserve">       NonCurrentLiabilitiesTracker2ndReviewComment,</v>
      </c>
      <c r="AL58" t="str">
        <f t="shared" si="5"/>
        <v xml:space="preserve">       '$NonCurrentLiabilitiesTracker2ndReviewComment',</v>
      </c>
    </row>
    <row r="59" spans="1:38" x14ac:dyDescent="0.25">
      <c r="A59">
        <v>57</v>
      </c>
      <c r="B59" t="s">
        <v>865</v>
      </c>
      <c r="C59" t="str">
        <f t="shared" si="125"/>
        <v>TrackerDateSaved</v>
      </c>
      <c r="D59" t="str">
        <f t="shared" si="6"/>
        <v>EquityTrackerDateSaved</v>
      </c>
      <c r="L59" s="3">
        <f t="shared" si="7"/>
        <v>0</v>
      </c>
      <c r="M59" s="3">
        <f t="shared" si="75"/>
        <v>0</v>
      </c>
      <c r="N59" s="14" t="str">
        <f t="shared" si="8"/>
        <v/>
      </c>
      <c r="O59" t="str">
        <f t="shared" si="9"/>
        <v>EquityTrackerDateSaved</v>
      </c>
      <c r="P59" s="3">
        <f t="shared" si="10"/>
        <v>22</v>
      </c>
      <c r="Q59" s="3">
        <f t="shared" si="76"/>
        <v>50</v>
      </c>
      <c r="R59" s="14" t="str">
        <f t="shared" si="11"/>
        <v xml:space="preserve">EquityTrackerDateSaved                            </v>
      </c>
      <c r="S59" t="str">
        <f t="shared" si="12"/>
        <v>'EquityTrackerDateSaved'</v>
      </c>
      <c r="T59" t="str">
        <f t="shared" si="13"/>
        <v>$EquityTrackerDateSaved</v>
      </c>
      <c r="U59" t="str">
        <f t="shared" si="14"/>
        <v>'$EquityTrackerDateSaved'</v>
      </c>
      <c r="V59">
        <f t="shared" si="15"/>
        <v>25</v>
      </c>
      <c r="W59" s="3">
        <f t="shared" si="77"/>
        <v>53</v>
      </c>
      <c r="X59" s="9" t="str">
        <f t="shared" si="16"/>
        <v xml:space="preserve">localStorage.EquityTrackerDateSaved                            </v>
      </c>
      <c r="Y59" s="7" t="s">
        <v>871</v>
      </c>
      <c r="Z59" t="str">
        <f t="shared" si="17"/>
        <v xml:space="preserve">'$EquityTrackerDateSaved'                            </v>
      </c>
      <c r="AA59" t="str">
        <f t="shared" si="18"/>
        <v>$EquityTrackerDateSaved                             = NULL;// ProgressTrackerForm</v>
      </c>
      <c r="AB59" t="str">
        <f t="shared" si="19"/>
        <v xml:space="preserve">       if (typeof(localStorage.EquityTrackerDateSaved                            )==  "undefined") { localStorage.EquityTrackerDateSaved                             = ""};</v>
      </c>
      <c r="AC59" t="str">
        <f t="shared" si="20"/>
        <v xml:space="preserve">         $       =  $row[""];</v>
      </c>
      <c r="AD59" t="str">
        <f t="shared" si="21"/>
        <v xml:space="preserve">         localStorage.EquityTrackerDateSaved                             = '&lt;php? echo $EquityTrackerDateSaved?&gt;' ;</v>
      </c>
      <c r="AE59" t="str">
        <f t="shared" si="26"/>
        <v>$EquityTrackerDateSaved                             =  $_POST['EquityTrackerDateSaved'] ;</v>
      </c>
      <c r="AF59" t="str">
        <f t="shared" si="78"/>
        <v xml:space="preserve">       localStorage.EquityTrackerDateSaved                             =  document.ProgressTrackerForm.EquityTrackerDateSaved.value;</v>
      </c>
      <c r="AG59" t="str">
        <f t="shared" si="22"/>
        <v xml:space="preserve">   document.ProgressTrackerForm.EquityTrackerDateSaved.value =  localStorage.EquityTrackerDateSaved;</v>
      </c>
      <c r="AH59" t="s">
        <v>446</v>
      </c>
      <c r="AI59" t="str">
        <f t="shared" si="23"/>
        <v xml:space="preserve">           EquityTrackerDateSaved  VARCHAR(100) NOT NULL,</v>
      </c>
      <c r="AJ59" t="str">
        <f t="shared" si="24"/>
        <v xml:space="preserve">        = '$EquityTrackerDateSaved',</v>
      </c>
      <c r="AK59" t="str">
        <f t="shared" si="4"/>
        <v xml:space="preserve">       EquityTrackerDateSaved,</v>
      </c>
      <c r="AL59" t="str">
        <f t="shared" si="5"/>
        <v xml:space="preserve">       '$EquityTrackerDateSaved',</v>
      </c>
    </row>
    <row r="60" spans="1:38" x14ac:dyDescent="0.25">
      <c r="A60">
        <v>58</v>
      </c>
      <c r="B60" t="str">
        <f t="shared" si="25"/>
        <v>Equity</v>
      </c>
      <c r="C60" t="str">
        <f t="shared" si="125"/>
        <v>TrackerSavedBy</v>
      </c>
      <c r="D60" t="str">
        <f t="shared" si="6"/>
        <v>EquityTrackerSavedBy</v>
      </c>
      <c r="L60" s="3">
        <f t="shared" si="7"/>
        <v>0</v>
      </c>
      <c r="M60" s="3">
        <f t="shared" si="75"/>
        <v>0</v>
      </c>
      <c r="N60" s="14" t="str">
        <f t="shared" si="8"/>
        <v/>
      </c>
      <c r="O60" t="str">
        <f t="shared" si="9"/>
        <v>EquityTrackerSavedBy</v>
      </c>
      <c r="P60" s="3">
        <f t="shared" si="10"/>
        <v>20</v>
      </c>
      <c r="Q60" s="3">
        <f t="shared" si="76"/>
        <v>50</v>
      </c>
      <c r="R60" s="14" t="str">
        <f t="shared" si="11"/>
        <v xml:space="preserve">EquityTrackerSavedBy                              </v>
      </c>
      <c r="S60" t="str">
        <f t="shared" si="12"/>
        <v>'EquityTrackerSavedBy'</v>
      </c>
      <c r="T60" t="str">
        <f t="shared" si="13"/>
        <v>$EquityTrackerSavedBy</v>
      </c>
      <c r="U60" t="str">
        <f t="shared" si="14"/>
        <v>'$EquityTrackerSavedBy'</v>
      </c>
      <c r="V60">
        <f t="shared" si="15"/>
        <v>23</v>
      </c>
      <c r="W60" s="3">
        <f t="shared" si="77"/>
        <v>53</v>
      </c>
      <c r="X60" s="9" t="str">
        <f t="shared" si="16"/>
        <v xml:space="preserve">localStorage.EquityTrackerSavedBy                              </v>
      </c>
      <c r="Y60" s="7" t="s">
        <v>871</v>
      </c>
      <c r="Z60" t="str">
        <f t="shared" si="17"/>
        <v xml:space="preserve">'$EquityTrackerSavedBy'                              </v>
      </c>
      <c r="AA60" t="str">
        <f t="shared" si="18"/>
        <v>$EquityTrackerSavedBy                               = NULL;// ProgressTrackerForm</v>
      </c>
      <c r="AB60" t="str">
        <f t="shared" si="19"/>
        <v xml:space="preserve">       if (typeof(localStorage.EquityTrackerSavedBy                              )==  "undefined") { localStorage.EquityTrackerSavedBy                               = ""};</v>
      </c>
      <c r="AC60" t="str">
        <f t="shared" si="20"/>
        <v xml:space="preserve">         $       =  $row[""];</v>
      </c>
      <c r="AD60" t="str">
        <f t="shared" si="21"/>
        <v xml:space="preserve">         localStorage.EquityTrackerSavedBy                               = '&lt;php? echo $EquityTrackerSavedBy?&gt;' ;</v>
      </c>
      <c r="AE60" t="str">
        <f t="shared" si="26"/>
        <v>$EquityTrackerSavedBy                               =  $_POST['EquityTrackerSavedBy'] ;</v>
      </c>
      <c r="AF60" t="str">
        <f t="shared" si="78"/>
        <v xml:space="preserve">       localStorage.EquityTrackerSavedBy                               =  document.ProgressTrackerForm.EquityTrackerSavedBy.value;</v>
      </c>
      <c r="AG60" t="str">
        <f t="shared" si="22"/>
        <v xml:space="preserve">   document.ProgressTrackerForm.EquityTrackerSavedBy.value =  localStorage.EquityTrackerSavedBy;</v>
      </c>
      <c r="AH60" t="s">
        <v>446</v>
      </c>
      <c r="AI60" t="str">
        <f t="shared" si="23"/>
        <v xml:space="preserve">           EquityTrackerSavedBy  VARCHAR(100) NOT NULL,</v>
      </c>
      <c r="AJ60" t="str">
        <f t="shared" si="24"/>
        <v xml:space="preserve">        = '$EquityTrackerSavedBy',</v>
      </c>
      <c r="AK60" t="str">
        <f t="shared" si="4"/>
        <v xml:space="preserve">       EquityTrackerSavedBy,</v>
      </c>
      <c r="AL60" t="str">
        <f t="shared" si="5"/>
        <v xml:space="preserve">       '$EquityTrackerSavedBy',</v>
      </c>
    </row>
    <row r="61" spans="1:38" x14ac:dyDescent="0.25">
      <c r="A61">
        <v>59</v>
      </c>
      <c r="B61" t="str">
        <f t="shared" si="25"/>
        <v>Equity</v>
      </c>
      <c r="C61" t="str">
        <f t="shared" si="125"/>
        <v>Tracker1stReviewDate</v>
      </c>
      <c r="D61" t="str">
        <f t="shared" si="6"/>
        <v>EquityTracker1stReviewDate</v>
      </c>
      <c r="L61" s="3">
        <f t="shared" si="7"/>
        <v>0</v>
      </c>
      <c r="M61" s="3">
        <f t="shared" si="75"/>
        <v>0</v>
      </c>
      <c r="N61" s="14" t="str">
        <f t="shared" si="8"/>
        <v/>
      </c>
      <c r="O61" t="str">
        <f t="shared" si="9"/>
        <v>EquityTracker1stReviewDate</v>
      </c>
      <c r="P61" s="3">
        <f t="shared" si="10"/>
        <v>26</v>
      </c>
      <c r="Q61" s="3">
        <f t="shared" si="76"/>
        <v>50</v>
      </c>
      <c r="R61" s="14" t="str">
        <f t="shared" si="11"/>
        <v xml:space="preserve">EquityTracker1stReviewDate                        </v>
      </c>
      <c r="S61" t="str">
        <f t="shared" si="12"/>
        <v>'EquityTracker1stReviewDate'</v>
      </c>
      <c r="T61" t="str">
        <f t="shared" si="13"/>
        <v>$EquityTracker1stReviewDate</v>
      </c>
      <c r="U61" t="str">
        <f t="shared" si="14"/>
        <v>'$EquityTracker1stReviewDate'</v>
      </c>
      <c r="V61">
        <f t="shared" si="15"/>
        <v>29</v>
      </c>
      <c r="W61" s="3">
        <f t="shared" si="77"/>
        <v>53</v>
      </c>
      <c r="X61" s="9" t="str">
        <f t="shared" si="16"/>
        <v xml:space="preserve">localStorage.EquityTracker1stReviewDate                        </v>
      </c>
      <c r="Y61" s="7" t="s">
        <v>871</v>
      </c>
      <c r="Z61" t="str">
        <f t="shared" si="17"/>
        <v xml:space="preserve">'$EquityTracker1stReviewDate'                        </v>
      </c>
      <c r="AA61" t="str">
        <f t="shared" si="18"/>
        <v>$EquityTracker1stReviewDate                         = NULL;// ProgressTrackerForm</v>
      </c>
      <c r="AB61" t="str">
        <f t="shared" si="19"/>
        <v xml:space="preserve">       if (typeof(localStorage.EquityTracker1stReviewDate                        )==  "undefined") { localStorage.EquityTracker1stReviewDate                         = ""};</v>
      </c>
      <c r="AC61" t="str">
        <f t="shared" si="20"/>
        <v xml:space="preserve">         $       =  $row[""];</v>
      </c>
      <c r="AD61" t="str">
        <f t="shared" si="21"/>
        <v xml:space="preserve">         localStorage.EquityTracker1stReviewDate                         = '&lt;php? echo $EquityTracker1stReviewDate?&gt;' ;</v>
      </c>
      <c r="AE61" t="str">
        <f t="shared" si="26"/>
        <v>$EquityTracker1stReviewDate                         =  $_POST['EquityTracker1stReviewDate'] ;</v>
      </c>
      <c r="AF61" t="str">
        <f t="shared" si="78"/>
        <v xml:space="preserve">       localStorage.EquityTracker1stReviewDate                         =  document.ProgressTrackerForm.EquityTracker1stReviewDate.value;</v>
      </c>
      <c r="AG61" t="str">
        <f t="shared" si="22"/>
        <v xml:space="preserve">   document.ProgressTrackerForm.EquityTracker1stReviewDate.value =  localStorage.EquityTracker1stReviewDate;</v>
      </c>
      <c r="AH61" t="s">
        <v>446</v>
      </c>
      <c r="AI61" t="str">
        <f t="shared" si="23"/>
        <v xml:space="preserve">           EquityTracker1stReviewDate  VARCHAR(100) NOT NULL,</v>
      </c>
      <c r="AJ61" t="str">
        <f t="shared" si="24"/>
        <v xml:space="preserve">        = '$EquityTracker1stReviewDate',</v>
      </c>
      <c r="AK61" t="str">
        <f t="shared" si="4"/>
        <v xml:space="preserve">       EquityTracker1stReviewDate,</v>
      </c>
      <c r="AL61" t="str">
        <f t="shared" si="5"/>
        <v xml:space="preserve">       '$EquityTracker1stReviewDate',</v>
      </c>
    </row>
    <row r="62" spans="1:38" x14ac:dyDescent="0.25">
      <c r="A62">
        <v>60</v>
      </c>
      <c r="B62" t="str">
        <f t="shared" si="25"/>
        <v>Equity</v>
      </c>
      <c r="C62" t="s">
        <v>872</v>
      </c>
      <c r="D62" t="str">
        <f t="shared" si="6"/>
        <v>EquityTracker1stReviewer</v>
      </c>
      <c r="L62" s="3">
        <f t="shared" si="7"/>
        <v>0</v>
      </c>
      <c r="M62" s="3">
        <f t="shared" si="75"/>
        <v>0</v>
      </c>
      <c r="N62" s="14" t="str">
        <f t="shared" si="8"/>
        <v/>
      </c>
      <c r="O62" t="str">
        <f t="shared" si="9"/>
        <v>EquityTracker1stReviewer</v>
      </c>
      <c r="P62" s="3">
        <f t="shared" si="10"/>
        <v>24</v>
      </c>
      <c r="Q62" s="3">
        <f t="shared" si="76"/>
        <v>50</v>
      </c>
      <c r="R62" s="14" t="str">
        <f t="shared" si="11"/>
        <v xml:space="preserve">EquityTracker1stReviewer                          </v>
      </c>
      <c r="S62" t="str">
        <f t="shared" si="12"/>
        <v>'EquityTracker1stReviewer'</v>
      </c>
      <c r="T62" t="str">
        <f t="shared" ref="T62" si="126">"$"&amp;O62</f>
        <v>$EquityTracker1stReviewer</v>
      </c>
      <c r="U62" t="str">
        <f t="shared" si="14"/>
        <v>'$EquityTracker1stReviewer'</v>
      </c>
      <c r="V62">
        <f t="shared" si="15"/>
        <v>27</v>
      </c>
      <c r="W62" s="3">
        <f t="shared" si="77"/>
        <v>53</v>
      </c>
      <c r="X62" s="9" t="str">
        <f t="shared" si="16"/>
        <v xml:space="preserve">localStorage.EquityTracker1stReviewer                          </v>
      </c>
      <c r="Y62" s="7" t="s">
        <v>871</v>
      </c>
      <c r="Z62" t="str">
        <f t="shared" si="17"/>
        <v xml:space="preserve">'$EquityTracker1stReviewer'                          </v>
      </c>
      <c r="AA62" t="str">
        <f t="shared" si="18"/>
        <v>$EquityTracker1stReviewer                           = NULL;// ProgressTrackerForm</v>
      </c>
      <c r="AB62" t="str">
        <f t="shared" si="19"/>
        <v xml:space="preserve">       if (typeof(localStorage.EquityTracker1stReviewer                          )==  "undefined") { localStorage.EquityTracker1stReviewer                           = ""};</v>
      </c>
      <c r="AC62" t="str">
        <f t="shared" si="20"/>
        <v xml:space="preserve">         $       =  $row[""];</v>
      </c>
      <c r="AD62" t="str">
        <f t="shared" si="21"/>
        <v xml:space="preserve">         localStorage.EquityTracker1stReviewer                           = '&lt;php? echo $EquityTracker1stReviewer?&gt;' ;</v>
      </c>
      <c r="AE62" t="str">
        <f t="shared" ref="AE62" si="127">SUBSTITUTE(Z62,"'","")&amp;" =  "&amp;"$_POST["&amp;S62&amp;"] "&amp;";"</f>
        <v>$EquityTracker1stReviewer                           =  $_POST['EquityTracker1stReviewer'] ;</v>
      </c>
      <c r="AF62" t="str">
        <f t="shared" si="78"/>
        <v xml:space="preserve">       localStorage.EquityTracker1stReviewer                           =  document.ProgressTrackerForm.EquityTracker1stReviewer.value;</v>
      </c>
      <c r="AG62" t="str">
        <f t="shared" si="22"/>
        <v xml:space="preserve">   document.ProgressTrackerForm.EquityTracker1stReviewer.value =  localStorage.EquityTracker1stReviewer;</v>
      </c>
      <c r="AH62" t="s">
        <v>450</v>
      </c>
      <c r="AI62" t="str">
        <f t="shared" si="23"/>
        <v xml:space="preserve">           EquityTracker1stReviewer  INT NOT NULL,</v>
      </c>
      <c r="AJ62" t="str">
        <f t="shared" si="24"/>
        <v xml:space="preserve">        = '$EquityTracker1stReviewer',</v>
      </c>
      <c r="AK62" t="str">
        <f t="shared" si="4"/>
        <v xml:space="preserve">       EquityTracker1stReviewer,</v>
      </c>
      <c r="AL62" t="str">
        <f t="shared" si="5"/>
        <v xml:space="preserve">       '$EquityTracker1stReviewer',</v>
      </c>
    </row>
    <row r="63" spans="1:38" x14ac:dyDescent="0.25">
      <c r="A63">
        <v>61</v>
      </c>
      <c r="B63" t="str">
        <f>B61</f>
        <v>Equity</v>
      </c>
      <c r="C63" t="str">
        <f>C55</f>
        <v>Tracker2ndReviewDate</v>
      </c>
      <c r="D63" t="str">
        <f t="shared" si="6"/>
        <v>EquityTracker2ndReviewDate</v>
      </c>
      <c r="L63" s="3">
        <f t="shared" ref="L63:L87" si="128">LEN(K63)</f>
        <v>0</v>
      </c>
      <c r="M63" s="3">
        <f t="shared" si="75"/>
        <v>0</v>
      </c>
      <c r="N63" s="14" t="str">
        <f t="shared" ref="N63:N87" si="129">K63&amp;REPT(" ",M63-L63)</f>
        <v/>
      </c>
      <c r="O63" t="str">
        <f t="shared" si="9"/>
        <v>EquityTracker2ndReviewDate</v>
      </c>
      <c r="P63" s="3">
        <f t="shared" ref="P63:P87" si="130">LEN(O63)</f>
        <v>26</v>
      </c>
      <c r="Q63" s="3">
        <f t="shared" si="76"/>
        <v>50</v>
      </c>
      <c r="R63" s="14" t="str">
        <f t="shared" ref="R63:R87" si="131">O63&amp;REPT(" ",Q63-P63)</f>
        <v xml:space="preserve">EquityTracker2ndReviewDate                        </v>
      </c>
      <c r="S63" t="str">
        <f t="shared" ref="S63:S87" si="132">"'"&amp;O63&amp;"'"</f>
        <v>'EquityTracker2ndReviewDate'</v>
      </c>
      <c r="T63" t="str">
        <f t="shared" ref="T63:T87" si="133">"$"&amp;O63</f>
        <v>$EquityTracker2ndReviewDate</v>
      </c>
      <c r="U63" t="str">
        <f t="shared" ref="U63:U87" si="134">"'"&amp;T63&amp;"'"</f>
        <v>'$EquityTracker2ndReviewDate'</v>
      </c>
      <c r="V63">
        <f t="shared" ref="V63:V87" si="135">LEN(U63)</f>
        <v>29</v>
      </c>
      <c r="W63" s="3">
        <f t="shared" si="77"/>
        <v>53</v>
      </c>
      <c r="X63" s="9" t="str">
        <f t="shared" ref="X63:X87" si="136">"localStorage."&amp;R63</f>
        <v xml:space="preserve">localStorage.EquityTracker2ndReviewDate                        </v>
      </c>
      <c r="Y63" s="7" t="s">
        <v>871</v>
      </c>
      <c r="Z63" t="str">
        <f t="shared" ref="Z63:Z87" si="137">U63&amp;REPT(" ",W63-V63)</f>
        <v xml:space="preserve">'$EquityTracker2ndReviewDate'                        </v>
      </c>
      <c r="AA63" t="str">
        <f t="shared" ref="AA63:AA87" si="138">SUBSTITUTE(Z63,"'","")&amp;" = "&amp;"NULL"&amp;";" &amp; "// "&amp;Y63</f>
        <v>$EquityTracker2ndReviewDate                         = NULL;// ProgressTrackerForm</v>
      </c>
      <c r="AB63" t="str">
        <f t="shared" ref="AB63:AB87" si="139">"       if ("&amp;"typeof("&amp;X63&amp;")"&amp;"==  "&amp;CHAR(34)&amp;"undefined"&amp;CHAR(34)&amp;") { "&amp;X63&amp;" = "&amp;IF(RIGHT(O63,5)="Score",0,IF(RIGHT(O63,6)="Rating",CHAR(34)&amp;"Medium"&amp;CHAR(34),CHAR(34)&amp;""&amp;CHAR(34)))&amp;"};"</f>
        <v xml:space="preserve">       if (typeof(localStorage.EquityTracker2ndReviewDate                        )==  "undefined") { localStorage.EquityTracker2ndReviewDate                         = ""};</v>
      </c>
      <c r="AC63" t="str">
        <f t="shared" ref="AC63:AC87" si="140">"         $"&amp;N63&amp;"       =  $row["&amp;CHAR(34)&amp;K63&amp;CHAR(34)&amp;"];"</f>
        <v xml:space="preserve">         $       =  $row[""];</v>
      </c>
      <c r="AD63" t="str">
        <f t="shared" ref="AD63:AD87" si="141">"         "&amp;X63&amp;" = '&lt;php? echo "&amp;SUBSTITUTE( U63,"'","")&amp;"?&gt;' ;"</f>
        <v xml:space="preserve">         localStorage.EquityTracker2ndReviewDate                         = '&lt;php? echo $EquityTracker2ndReviewDate?&gt;' ;</v>
      </c>
      <c r="AE63" t="str">
        <f t="shared" ref="AE63:AE87" si="142">SUBSTITUTE(Z63,"'","")&amp;" =  "&amp;"$_POST["&amp;S63&amp;"] "&amp;";"</f>
        <v>$EquityTracker2ndReviewDate                         =  $_POST['EquityTracker2ndReviewDate'] ;</v>
      </c>
      <c r="AF63" t="str">
        <f t="shared" si="78"/>
        <v xml:space="preserve">       localStorage.EquityTracker2ndReviewDate                         =  document.ProgressTrackerForm.EquityTracker2ndReviewDate.value;</v>
      </c>
      <c r="AG63" t="str">
        <f t="shared" si="22"/>
        <v xml:space="preserve">   document.ProgressTrackerForm.EquityTracker2ndReviewDate.value =  localStorage.EquityTracker2ndReviewDate;</v>
      </c>
      <c r="AH63" t="s">
        <v>446</v>
      </c>
      <c r="AI63" t="str">
        <f t="shared" ref="AI63:AI87" si="143" xml:space="preserve"> "           "&amp;O63&amp;"  "&amp;AH63&amp;" NOT NULL,"</f>
        <v xml:space="preserve">           EquityTracker2ndReviewDate  VARCHAR(100) NOT NULL,</v>
      </c>
      <c r="AJ63" t="str">
        <f t="shared" ref="AJ63:AJ87" si="144">"       "&amp;N63&amp;" = "&amp;U63&amp;","</f>
        <v xml:space="preserve">        = '$EquityTracker2ndReviewDate',</v>
      </c>
      <c r="AK63" t="str">
        <f t="shared" ref="AK63:AK87" si="145">"       "&amp;O63&amp;","</f>
        <v xml:space="preserve">       EquityTracker2ndReviewDate,</v>
      </c>
      <c r="AL63" t="str">
        <f t="shared" ref="AL63:AL87" si="146">"       "&amp;U63&amp;","</f>
        <v xml:space="preserve">       '$EquityTracker2ndReviewDate',</v>
      </c>
    </row>
    <row r="64" spans="1:38" x14ac:dyDescent="0.25">
      <c r="A64">
        <v>62</v>
      </c>
      <c r="B64" t="str">
        <f t="shared" ref="B64:B85" si="147">B63</f>
        <v>Equity</v>
      </c>
      <c r="C64" t="str">
        <f>C56</f>
        <v>Tracker2ndReviewer</v>
      </c>
      <c r="D64" t="str">
        <f t="shared" si="6"/>
        <v>EquityTracker2ndReviewer</v>
      </c>
      <c r="L64" s="3">
        <f t="shared" si="128"/>
        <v>0</v>
      </c>
      <c r="M64" s="3">
        <f t="shared" si="75"/>
        <v>0</v>
      </c>
      <c r="N64" s="14" t="str">
        <f t="shared" si="129"/>
        <v/>
      </c>
      <c r="O64" t="str">
        <f t="shared" si="9"/>
        <v>EquityTracker2ndReviewer</v>
      </c>
      <c r="P64" s="3">
        <f t="shared" si="130"/>
        <v>24</v>
      </c>
      <c r="Q64" s="3">
        <f t="shared" si="76"/>
        <v>50</v>
      </c>
      <c r="R64" s="14" t="str">
        <f t="shared" si="131"/>
        <v xml:space="preserve">EquityTracker2ndReviewer                          </v>
      </c>
      <c r="S64" t="str">
        <f t="shared" si="132"/>
        <v>'EquityTracker2ndReviewer'</v>
      </c>
      <c r="T64" t="str">
        <f t="shared" si="133"/>
        <v>$EquityTracker2ndReviewer</v>
      </c>
      <c r="U64" t="str">
        <f t="shared" si="134"/>
        <v>'$EquityTracker2ndReviewer'</v>
      </c>
      <c r="V64">
        <f t="shared" si="135"/>
        <v>27</v>
      </c>
      <c r="W64" s="3">
        <f t="shared" si="77"/>
        <v>53</v>
      </c>
      <c r="X64" s="9" t="str">
        <f t="shared" si="136"/>
        <v xml:space="preserve">localStorage.EquityTracker2ndReviewer                          </v>
      </c>
      <c r="Y64" s="7" t="s">
        <v>871</v>
      </c>
      <c r="Z64" t="str">
        <f t="shared" si="137"/>
        <v xml:space="preserve">'$EquityTracker2ndReviewer'                          </v>
      </c>
      <c r="AA64" t="str">
        <f t="shared" si="138"/>
        <v>$EquityTracker2ndReviewer                           = NULL;// ProgressTrackerForm</v>
      </c>
      <c r="AB64" t="str">
        <f t="shared" si="139"/>
        <v xml:space="preserve">       if (typeof(localStorage.EquityTracker2ndReviewer                          )==  "undefined") { localStorage.EquityTracker2ndReviewer                           = ""};</v>
      </c>
      <c r="AC64" t="str">
        <f t="shared" si="140"/>
        <v xml:space="preserve">         $       =  $row[""];</v>
      </c>
      <c r="AD64" t="str">
        <f t="shared" si="141"/>
        <v xml:space="preserve">         localStorage.EquityTracker2ndReviewer                           = '&lt;php? echo $EquityTracker2ndReviewer?&gt;' ;</v>
      </c>
      <c r="AE64" t="str">
        <f t="shared" si="142"/>
        <v>$EquityTracker2ndReviewer                           =  $_POST['EquityTracker2ndReviewer'] ;</v>
      </c>
      <c r="AF64" t="str">
        <f t="shared" si="78"/>
        <v xml:space="preserve">       localStorage.EquityTracker2ndReviewer                           =  document.ProgressTrackerForm.EquityTracker2ndReviewer.value;</v>
      </c>
      <c r="AG64" t="str">
        <f t="shared" si="22"/>
        <v xml:space="preserve">   document.ProgressTrackerForm.EquityTracker2ndReviewer.value =  localStorage.EquityTracker2ndReviewer;</v>
      </c>
      <c r="AH64" t="s">
        <v>446</v>
      </c>
      <c r="AI64" t="str">
        <f t="shared" si="143"/>
        <v xml:space="preserve">           EquityTracker2ndReviewer  VARCHAR(100) NOT NULL,</v>
      </c>
      <c r="AJ64" t="str">
        <f t="shared" si="144"/>
        <v xml:space="preserve">        = '$EquityTracker2ndReviewer',</v>
      </c>
      <c r="AK64" t="str">
        <f t="shared" si="145"/>
        <v xml:space="preserve">       EquityTracker2ndReviewer,</v>
      </c>
      <c r="AL64" t="str">
        <f t="shared" si="146"/>
        <v xml:space="preserve">       '$EquityTracker2ndReviewer',</v>
      </c>
    </row>
    <row r="65" spans="1:38" x14ac:dyDescent="0.25">
      <c r="A65">
        <v>63</v>
      </c>
      <c r="B65" t="str">
        <f t="shared" si="147"/>
        <v>Equity</v>
      </c>
      <c r="C65" t="str">
        <f>C57</f>
        <v>Tracker1stReviewComment</v>
      </c>
      <c r="D65" t="str">
        <f t="shared" si="6"/>
        <v>EquityTracker1stReviewComment</v>
      </c>
      <c r="L65" s="3">
        <f t="shared" si="128"/>
        <v>0</v>
      </c>
      <c r="M65" s="3">
        <f t="shared" si="75"/>
        <v>0</v>
      </c>
      <c r="N65" s="14" t="str">
        <f t="shared" si="129"/>
        <v/>
      </c>
      <c r="O65" t="str">
        <f t="shared" si="9"/>
        <v>EquityTracker1stReviewComment</v>
      </c>
      <c r="P65" s="3">
        <f t="shared" si="130"/>
        <v>29</v>
      </c>
      <c r="Q65" s="3">
        <f t="shared" si="76"/>
        <v>50</v>
      </c>
      <c r="R65" s="14" t="str">
        <f t="shared" si="131"/>
        <v xml:space="preserve">EquityTracker1stReviewComment                     </v>
      </c>
      <c r="S65" t="str">
        <f t="shared" si="132"/>
        <v>'EquityTracker1stReviewComment'</v>
      </c>
      <c r="T65" t="str">
        <f t="shared" si="133"/>
        <v>$EquityTracker1stReviewComment</v>
      </c>
      <c r="U65" t="str">
        <f t="shared" si="134"/>
        <v>'$EquityTracker1stReviewComment'</v>
      </c>
      <c r="V65">
        <f t="shared" si="135"/>
        <v>32</v>
      </c>
      <c r="W65" s="3">
        <f t="shared" si="77"/>
        <v>53</v>
      </c>
      <c r="X65" s="9" t="str">
        <f t="shared" si="136"/>
        <v xml:space="preserve">localStorage.EquityTracker1stReviewComment                     </v>
      </c>
      <c r="Y65" s="7" t="s">
        <v>871</v>
      </c>
      <c r="Z65" t="str">
        <f t="shared" si="137"/>
        <v xml:space="preserve">'$EquityTracker1stReviewComment'                     </v>
      </c>
      <c r="AA65" t="str">
        <f t="shared" si="138"/>
        <v>$EquityTracker1stReviewComment                      = NULL;// ProgressTrackerForm</v>
      </c>
      <c r="AB65" t="str">
        <f t="shared" si="139"/>
        <v xml:space="preserve">       if (typeof(localStorage.EquityTracker1stReviewComment                     )==  "undefined") { localStorage.EquityTracker1stReviewComment                      = ""};</v>
      </c>
      <c r="AC65" t="str">
        <f t="shared" si="140"/>
        <v xml:space="preserve">         $       =  $row[""];</v>
      </c>
      <c r="AD65" t="str">
        <f t="shared" si="141"/>
        <v xml:space="preserve">         localStorage.EquityTracker1stReviewComment                      = '&lt;php? echo $EquityTracker1stReviewComment?&gt;' ;</v>
      </c>
      <c r="AE65" t="str">
        <f t="shared" si="142"/>
        <v>$EquityTracker1stReviewComment                      =  $_POST['EquityTracker1stReviewComment'] ;</v>
      </c>
      <c r="AF65" t="str">
        <f t="shared" si="78"/>
        <v xml:space="preserve">       localStorage.EquityTracker1stReviewComment                      =  document.ProgressTrackerForm.EquityTracker1stReviewComment.value;</v>
      </c>
      <c r="AG65" t="str">
        <f t="shared" si="22"/>
        <v xml:space="preserve">   document.ProgressTrackerForm.EquityTracker1stReviewComment.value =  localStorage.EquityTracker1stReviewComment;</v>
      </c>
      <c r="AH65" t="s">
        <v>446</v>
      </c>
      <c r="AI65" t="str">
        <f t="shared" si="143"/>
        <v xml:space="preserve">           EquityTracker1stReviewComment  VARCHAR(100) NOT NULL,</v>
      </c>
      <c r="AJ65" t="str">
        <f t="shared" si="144"/>
        <v xml:space="preserve">        = '$EquityTracker1stReviewComment',</v>
      </c>
      <c r="AK65" t="str">
        <f t="shared" si="145"/>
        <v xml:space="preserve">       EquityTracker1stReviewComment,</v>
      </c>
      <c r="AL65" t="str">
        <f t="shared" si="146"/>
        <v xml:space="preserve">       '$EquityTracker1stReviewComment',</v>
      </c>
    </row>
    <row r="66" spans="1:38" x14ac:dyDescent="0.25">
      <c r="A66">
        <v>64</v>
      </c>
      <c r="B66" t="str">
        <f t="shared" si="147"/>
        <v>Equity</v>
      </c>
      <c r="C66" t="str">
        <f>C58</f>
        <v>Tracker2ndReviewComment</v>
      </c>
      <c r="D66" t="str">
        <f t="shared" si="6"/>
        <v>EquityTracker2ndReviewComment</v>
      </c>
      <c r="L66" s="3">
        <f t="shared" si="128"/>
        <v>0</v>
      </c>
      <c r="M66" s="3">
        <f t="shared" si="75"/>
        <v>0</v>
      </c>
      <c r="N66" s="14" t="str">
        <f t="shared" si="129"/>
        <v/>
      </c>
      <c r="O66" t="str">
        <f t="shared" si="9"/>
        <v>EquityTracker2ndReviewComment</v>
      </c>
      <c r="P66" s="3">
        <f t="shared" si="130"/>
        <v>29</v>
      </c>
      <c r="Q66" s="3">
        <f t="shared" si="76"/>
        <v>50</v>
      </c>
      <c r="R66" s="14" t="str">
        <f t="shared" si="131"/>
        <v xml:space="preserve">EquityTracker2ndReviewComment                     </v>
      </c>
      <c r="S66" t="str">
        <f t="shared" si="132"/>
        <v>'EquityTracker2ndReviewComment'</v>
      </c>
      <c r="T66" t="str">
        <f t="shared" si="133"/>
        <v>$EquityTracker2ndReviewComment</v>
      </c>
      <c r="U66" t="str">
        <f t="shared" si="134"/>
        <v>'$EquityTracker2ndReviewComment'</v>
      </c>
      <c r="V66">
        <f t="shared" si="135"/>
        <v>32</v>
      </c>
      <c r="W66" s="3">
        <f t="shared" si="77"/>
        <v>53</v>
      </c>
      <c r="X66" s="9" t="str">
        <f t="shared" si="136"/>
        <v xml:space="preserve">localStorage.EquityTracker2ndReviewComment                     </v>
      </c>
      <c r="Y66" s="7" t="s">
        <v>871</v>
      </c>
      <c r="Z66" t="str">
        <f t="shared" si="137"/>
        <v xml:space="preserve">'$EquityTracker2ndReviewComment'                     </v>
      </c>
      <c r="AA66" t="str">
        <f t="shared" si="138"/>
        <v>$EquityTracker2ndReviewComment                      = NULL;// ProgressTrackerForm</v>
      </c>
      <c r="AB66" t="str">
        <f t="shared" si="139"/>
        <v xml:space="preserve">       if (typeof(localStorage.EquityTracker2ndReviewComment                     )==  "undefined") { localStorage.EquityTracker2ndReviewComment                      = ""};</v>
      </c>
      <c r="AC66" t="str">
        <f t="shared" si="140"/>
        <v xml:space="preserve">         $       =  $row[""];</v>
      </c>
      <c r="AD66" t="str">
        <f t="shared" si="141"/>
        <v xml:space="preserve">         localStorage.EquityTracker2ndReviewComment                      = '&lt;php? echo $EquityTracker2ndReviewComment?&gt;' ;</v>
      </c>
      <c r="AE66" t="str">
        <f t="shared" si="142"/>
        <v>$EquityTracker2ndReviewComment                      =  $_POST['EquityTracker2ndReviewComment'] ;</v>
      </c>
      <c r="AF66" t="str">
        <f t="shared" si="78"/>
        <v xml:space="preserve">       localStorage.EquityTracker2ndReviewComment                      =  document.ProgressTrackerForm.EquityTracker2ndReviewComment.value;</v>
      </c>
      <c r="AG66" t="str">
        <f t="shared" si="22"/>
        <v xml:space="preserve">   document.ProgressTrackerForm.EquityTracker2ndReviewComment.value =  localStorage.EquityTracker2ndReviewComment;</v>
      </c>
      <c r="AH66" t="s">
        <v>446</v>
      </c>
      <c r="AI66" t="str">
        <f t="shared" si="143"/>
        <v xml:space="preserve">           EquityTracker2ndReviewComment  VARCHAR(100) NOT NULL,</v>
      </c>
      <c r="AJ66" t="str">
        <f t="shared" si="144"/>
        <v xml:space="preserve">        = '$EquityTracker2ndReviewComment',</v>
      </c>
      <c r="AK66" t="str">
        <f t="shared" si="145"/>
        <v xml:space="preserve">       EquityTracker2ndReviewComment,</v>
      </c>
      <c r="AL66" t="str">
        <f t="shared" si="146"/>
        <v xml:space="preserve">       '$EquityTracker2ndReviewComment',</v>
      </c>
    </row>
    <row r="67" spans="1:38" x14ac:dyDescent="0.25">
      <c r="A67">
        <v>65</v>
      </c>
      <c r="B67" t="s">
        <v>867</v>
      </c>
      <c r="C67" t="str">
        <f>C51</f>
        <v>TrackerDateSaved</v>
      </c>
      <c r="D67" t="str">
        <f t="shared" ref="D67:D74" si="148">B67&amp;C67</f>
        <v>ManagementAnalysisTrackerDateSaved</v>
      </c>
      <c r="L67" s="3">
        <f t="shared" ref="L67:L74" si="149">LEN(K67)</f>
        <v>0</v>
      </c>
      <c r="M67" s="3">
        <f t="shared" ref="M67:M98" si="150">MAX(L:L)</f>
        <v>0</v>
      </c>
      <c r="N67" s="14" t="str">
        <f t="shared" ref="N67:N74" si="151">K67&amp;REPT(" ",M67-L67)</f>
        <v/>
      </c>
      <c r="O67" t="str">
        <f t="shared" ref="O67:O74" si="152">D67</f>
        <v>ManagementAnalysisTrackerDateSaved</v>
      </c>
      <c r="P67" s="3">
        <f t="shared" ref="P67:P74" si="153">LEN(O67)</f>
        <v>34</v>
      </c>
      <c r="Q67" s="3">
        <f t="shared" ref="Q67:Q98" si="154">MAX(P:P)</f>
        <v>50</v>
      </c>
      <c r="R67" s="14" t="str">
        <f t="shared" ref="R67:R74" si="155">O67&amp;REPT(" ",Q67-P67)</f>
        <v xml:space="preserve">ManagementAnalysisTrackerDateSaved                </v>
      </c>
      <c r="S67" t="str">
        <f t="shared" ref="S67:S74" si="156">"'"&amp;O67&amp;"'"</f>
        <v>'ManagementAnalysisTrackerDateSaved'</v>
      </c>
      <c r="T67" t="str">
        <f t="shared" ref="T67:T74" si="157">"$"&amp;O67</f>
        <v>$ManagementAnalysisTrackerDateSaved</v>
      </c>
      <c r="U67" t="str">
        <f t="shared" ref="U67:U74" si="158">"'"&amp;T67&amp;"'"</f>
        <v>'$ManagementAnalysisTrackerDateSaved'</v>
      </c>
      <c r="V67">
        <f t="shared" ref="V67:V74" si="159">LEN(U67)</f>
        <v>37</v>
      </c>
      <c r="W67" s="3">
        <f t="shared" ref="W67:W98" si="160">MAX(V:V)</f>
        <v>53</v>
      </c>
      <c r="X67" s="9" t="str">
        <f t="shared" ref="X67:X74" si="161">"localStorage."&amp;R67</f>
        <v xml:space="preserve">localStorage.ManagementAnalysisTrackerDateSaved                </v>
      </c>
      <c r="Y67" s="7" t="s">
        <v>871</v>
      </c>
      <c r="Z67" t="str">
        <f t="shared" ref="Z67:Z74" si="162">U67&amp;REPT(" ",W67-V67)</f>
        <v xml:space="preserve">'$ManagementAnalysisTrackerDateSaved'                </v>
      </c>
      <c r="AA67" t="str">
        <f t="shared" ref="AA67:AA74" si="163">SUBSTITUTE(Z67,"'","")&amp;" = "&amp;"NULL"&amp;";" &amp; "// "&amp;Y67</f>
        <v>$ManagementAnalysisTrackerDateSaved                 = NULL;// ProgressTrackerForm</v>
      </c>
      <c r="AB67" t="str">
        <f t="shared" ref="AB67:AB74" si="164">"       if ("&amp;"typeof("&amp;X67&amp;")"&amp;"==  "&amp;CHAR(34)&amp;"undefined"&amp;CHAR(34)&amp;") { "&amp;X67&amp;" = "&amp;IF(RIGHT(O67,5)="Score",0,IF(RIGHT(O67,6)="Rating",CHAR(34)&amp;"Medium"&amp;CHAR(34),CHAR(34)&amp;""&amp;CHAR(34)))&amp;"};"</f>
        <v xml:space="preserve">       if (typeof(localStorage.ManagementAnalysisTrackerDateSaved                )==  "undefined") { localStorage.ManagementAnalysisTrackerDateSaved                 = ""};</v>
      </c>
      <c r="AC67" t="str">
        <f t="shared" ref="AC67:AC74" si="165">"         $"&amp;N67&amp;"       =  $row["&amp;CHAR(34)&amp;K67&amp;CHAR(34)&amp;"];"</f>
        <v xml:space="preserve">         $       =  $row[""];</v>
      </c>
      <c r="AD67" t="str">
        <f t="shared" ref="AD67:AD74" si="166">"         "&amp;X67&amp;" = '&lt;php? echo "&amp;SUBSTITUTE( U67,"'","")&amp;"?&gt;' ;"</f>
        <v xml:space="preserve">         localStorage.ManagementAnalysisTrackerDateSaved                 = '&lt;php? echo $ManagementAnalysisTrackerDateSaved?&gt;' ;</v>
      </c>
      <c r="AE67" t="str">
        <f t="shared" ref="AE67:AE74" si="167">SUBSTITUTE(Z67,"'","")&amp;" =  "&amp;"$_POST["&amp;S67&amp;"] "&amp;";"</f>
        <v>$ManagementAnalysisTrackerDateSaved                 =  $_POST['ManagementAnalysisTrackerDateSaved'] ;</v>
      </c>
      <c r="AF67" t="str">
        <f t="shared" ref="AF67:AF98" si="168">"       "&amp;X67&amp;" =  document.ProgressTrackerForm."&amp;O67&amp;".value;"</f>
        <v xml:space="preserve">       localStorage.ManagementAnalysisTrackerDateSaved                 =  document.ProgressTrackerForm.ManagementAnalysisTrackerDateSaved.value;</v>
      </c>
      <c r="AG67" t="str">
        <f t="shared" si="22"/>
        <v xml:space="preserve">   document.ProgressTrackerForm.ManagementAnalysisTrackerDateSaved.value =  localStorage.ManagementAnalysisTrackerDateSaved;</v>
      </c>
      <c r="AH67" t="s">
        <v>446</v>
      </c>
      <c r="AI67" t="str">
        <f t="shared" ref="AI67:AI74" si="169" xml:space="preserve"> "           "&amp;O67&amp;"  "&amp;AH67&amp;" NOT NULL,"</f>
        <v xml:space="preserve">           ManagementAnalysisTrackerDateSaved  VARCHAR(100) NOT NULL,</v>
      </c>
      <c r="AJ67" t="str">
        <f t="shared" ref="AJ67:AJ74" si="170">"       "&amp;N67&amp;" = "&amp;U67&amp;","</f>
        <v xml:space="preserve">        = '$ManagementAnalysisTrackerDateSaved',</v>
      </c>
      <c r="AK67" t="str">
        <f t="shared" ref="AK67:AK74" si="171">"       "&amp;O67&amp;","</f>
        <v xml:space="preserve">       ManagementAnalysisTrackerDateSaved,</v>
      </c>
      <c r="AL67" t="str">
        <f t="shared" ref="AL67:AL74" si="172">"       "&amp;U67&amp;","</f>
        <v xml:space="preserve">       '$ManagementAnalysisTrackerDateSaved',</v>
      </c>
    </row>
    <row r="68" spans="1:38" x14ac:dyDescent="0.25">
      <c r="A68">
        <v>66</v>
      </c>
      <c r="B68" t="str">
        <f t="shared" ref="B68:B70" si="173">B67</f>
        <v>ManagementAnalysis</v>
      </c>
      <c r="C68" t="str">
        <f>C52</f>
        <v>TrackerSavedBy</v>
      </c>
      <c r="D68" t="str">
        <f t="shared" si="148"/>
        <v>ManagementAnalysisTrackerSavedBy</v>
      </c>
      <c r="L68" s="3">
        <f t="shared" si="149"/>
        <v>0</v>
      </c>
      <c r="M68" s="3">
        <f t="shared" si="150"/>
        <v>0</v>
      </c>
      <c r="N68" s="14" t="str">
        <f t="shared" si="151"/>
        <v/>
      </c>
      <c r="O68" t="str">
        <f t="shared" si="152"/>
        <v>ManagementAnalysisTrackerSavedBy</v>
      </c>
      <c r="P68" s="3">
        <f t="shared" si="153"/>
        <v>32</v>
      </c>
      <c r="Q68" s="3">
        <f t="shared" si="154"/>
        <v>50</v>
      </c>
      <c r="R68" s="14" t="str">
        <f t="shared" si="155"/>
        <v xml:space="preserve">ManagementAnalysisTrackerSavedBy                  </v>
      </c>
      <c r="S68" t="str">
        <f t="shared" si="156"/>
        <v>'ManagementAnalysisTrackerSavedBy'</v>
      </c>
      <c r="T68" t="str">
        <f t="shared" si="157"/>
        <v>$ManagementAnalysisTrackerSavedBy</v>
      </c>
      <c r="U68" t="str">
        <f t="shared" si="158"/>
        <v>'$ManagementAnalysisTrackerSavedBy'</v>
      </c>
      <c r="V68">
        <f t="shared" si="159"/>
        <v>35</v>
      </c>
      <c r="W68" s="3">
        <f t="shared" si="160"/>
        <v>53</v>
      </c>
      <c r="X68" s="9" t="str">
        <f t="shared" si="161"/>
        <v xml:space="preserve">localStorage.ManagementAnalysisTrackerSavedBy                  </v>
      </c>
      <c r="Y68" s="7" t="s">
        <v>871</v>
      </c>
      <c r="Z68" t="str">
        <f t="shared" si="162"/>
        <v xml:space="preserve">'$ManagementAnalysisTrackerSavedBy'                  </v>
      </c>
      <c r="AA68" t="str">
        <f t="shared" si="163"/>
        <v>$ManagementAnalysisTrackerSavedBy                   = NULL;// ProgressTrackerForm</v>
      </c>
      <c r="AB68" t="str">
        <f t="shared" si="164"/>
        <v xml:space="preserve">       if (typeof(localStorage.ManagementAnalysisTrackerSavedBy                  )==  "undefined") { localStorage.ManagementAnalysisTrackerSavedBy                   = ""};</v>
      </c>
      <c r="AC68" t="str">
        <f t="shared" si="165"/>
        <v xml:space="preserve">         $       =  $row[""];</v>
      </c>
      <c r="AD68" t="str">
        <f t="shared" si="166"/>
        <v xml:space="preserve">         localStorage.ManagementAnalysisTrackerSavedBy                   = '&lt;php? echo $ManagementAnalysisTrackerSavedBy?&gt;' ;</v>
      </c>
      <c r="AE68" t="str">
        <f t="shared" si="167"/>
        <v>$ManagementAnalysisTrackerSavedBy                   =  $_POST['ManagementAnalysisTrackerSavedBy'] ;</v>
      </c>
      <c r="AF68" t="str">
        <f t="shared" si="168"/>
        <v xml:space="preserve">       localStorage.ManagementAnalysisTrackerSavedBy                   =  document.ProgressTrackerForm.ManagementAnalysisTrackerSavedBy.value;</v>
      </c>
      <c r="AG68" t="str">
        <f t="shared" ref="AG68:AG106" si="174">"   document.ProgressTrackerForm."&amp;O68&amp;".value"&amp;" =  "&amp;TRIM(X68)&amp;";"</f>
        <v xml:space="preserve">   document.ProgressTrackerForm.ManagementAnalysisTrackerSavedBy.value =  localStorage.ManagementAnalysisTrackerSavedBy;</v>
      </c>
      <c r="AH68" t="s">
        <v>446</v>
      </c>
      <c r="AI68" t="str">
        <f t="shared" si="169"/>
        <v xml:space="preserve">           ManagementAnalysisTrackerSavedBy  VARCHAR(100) NOT NULL,</v>
      </c>
      <c r="AJ68" t="str">
        <f t="shared" si="170"/>
        <v xml:space="preserve">        = '$ManagementAnalysisTrackerSavedBy',</v>
      </c>
      <c r="AK68" t="str">
        <f t="shared" si="171"/>
        <v xml:space="preserve">       ManagementAnalysisTrackerSavedBy,</v>
      </c>
      <c r="AL68" t="str">
        <f t="shared" si="172"/>
        <v xml:space="preserve">       '$ManagementAnalysisTrackerSavedBy',</v>
      </c>
    </row>
    <row r="69" spans="1:38" x14ac:dyDescent="0.25">
      <c r="A69">
        <v>67</v>
      </c>
      <c r="B69" t="str">
        <f t="shared" si="173"/>
        <v>ManagementAnalysis</v>
      </c>
      <c r="C69" t="str">
        <f>C53</f>
        <v>Tracker1stReviewDate</v>
      </c>
      <c r="D69" t="str">
        <f t="shared" si="148"/>
        <v>ManagementAnalysisTracker1stReviewDate</v>
      </c>
      <c r="L69" s="3">
        <f t="shared" si="149"/>
        <v>0</v>
      </c>
      <c r="M69" s="3">
        <f t="shared" si="150"/>
        <v>0</v>
      </c>
      <c r="N69" s="14" t="str">
        <f t="shared" si="151"/>
        <v/>
      </c>
      <c r="O69" t="str">
        <f t="shared" si="152"/>
        <v>ManagementAnalysisTracker1stReviewDate</v>
      </c>
      <c r="P69" s="3">
        <f t="shared" si="153"/>
        <v>38</v>
      </c>
      <c r="Q69" s="3">
        <f t="shared" si="154"/>
        <v>50</v>
      </c>
      <c r="R69" s="14" t="str">
        <f t="shared" si="155"/>
        <v xml:space="preserve">ManagementAnalysisTracker1stReviewDate            </v>
      </c>
      <c r="S69" t="str">
        <f t="shared" si="156"/>
        <v>'ManagementAnalysisTracker1stReviewDate'</v>
      </c>
      <c r="T69" t="str">
        <f t="shared" si="157"/>
        <v>$ManagementAnalysisTracker1stReviewDate</v>
      </c>
      <c r="U69" t="str">
        <f t="shared" si="158"/>
        <v>'$ManagementAnalysisTracker1stReviewDate'</v>
      </c>
      <c r="V69">
        <f t="shared" si="159"/>
        <v>41</v>
      </c>
      <c r="W69" s="3">
        <f t="shared" si="160"/>
        <v>53</v>
      </c>
      <c r="X69" s="9" t="str">
        <f t="shared" si="161"/>
        <v xml:space="preserve">localStorage.ManagementAnalysisTracker1stReviewDate            </v>
      </c>
      <c r="Y69" s="7" t="s">
        <v>871</v>
      </c>
      <c r="Z69" t="str">
        <f t="shared" si="162"/>
        <v xml:space="preserve">'$ManagementAnalysisTracker1stReviewDate'            </v>
      </c>
      <c r="AA69" t="str">
        <f t="shared" si="163"/>
        <v>$ManagementAnalysisTracker1stReviewDate             = NULL;// ProgressTrackerForm</v>
      </c>
      <c r="AB69" t="str">
        <f t="shared" si="164"/>
        <v xml:space="preserve">       if (typeof(localStorage.ManagementAnalysisTracker1stReviewDate            )==  "undefined") { localStorage.ManagementAnalysisTracker1stReviewDate             = ""};</v>
      </c>
      <c r="AC69" t="str">
        <f t="shared" si="165"/>
        <v xml:space="preserve">         $       =  $row[""];</v>
      </c>
      <c r="AD69" t="str">
        <f t="shared" si="166"/>
        <v xml:space="preserve">         localStorage.ManagementAnalysisTracker1stReviewDate             = '&lt;php? echo $ManagementAnalysisTracker1stReviewDate?&gt;' ;</v>
      </c>
      <c r="AE69" t="str">
        <f t="shared" si="167"/>
        <v>$ManagementAnalysisTracker1stReviewDate             =  $_POST['ManagementAnalysisTracker1stReviewDate'] ;</v>
      </c>
      <c r="AF69" t="str">
        <f t="shared" si="168"/>
        <v xml:space="preserve">       localStorage.ManagementAnalysisTracker1stReviewDate             =  document.ProgressTrackerForm.ManagementAnalysisTracker1stReviewDate.value;</v>
      </c>
      <c r="AG69" t="str">
        <f t="shared" si="174"/>
        <v xml:space="preserve">   document.ProgressTrackerForm.ManagementAnalysisTracker1stReviewDate.value =  localStorage.ManagementAnalysisTracker1stReviewDate;</v>
      </c>
      <c r="AH69" t="s">
        <v>446</v>
      </c>
      <c r="AI69" t="str">
        <f t="shared" si="169"/>
        <v xml:space="preserve">           ManagementAnalysisTracker1stReviewDate  VARCHAR(100) NOT NULL,</v>
      </c>
      <c r="AJ69" t="str">
        <f t="shared" si="170"/>
        <v xml:space="preserve">        = '$ManagementAnalysisTracker1stReviewDate',</v>
      </c>
      <c r="AK69" t="str">
        <f t="shared" si="171"/>
        <v xml:space="preserve">       ManagementAnalysisTracker1stReviewDate,</v>
      </c>
      <c r="AL69" t="str">
        <f t="shared" si="172"/>
        <v xml:space="preserve">       '$ManagementAnalysisTracker1stReviewDate',</v>
      </c>
    </row>
    <row r="70" spans="1:38" x14ac:dyDescent="0.25">
      <c r="A70">
        <v>68</v>
      </c>
      <c r="B70" t="str">
        <f t="shared" si="173"/>
        <v>ManagementAnalysis</v>
      </c>
      <c r="C70" t="s">
        <v>872</v>
      </c>
      <c r="D70" t="str">
        <f t="shared" si="148"/>
        <v>ManagementAnalysisTracker1stReviewer</v>
      </c>
      <c r="L70" s="3">
        <f t="shared" si="149"/>
        <v>0</v>
      </c>
      <c r="M70" s="3">
        <f t="shared" si="150"/>
        <v>0</v>
      </c>
      <c r="N70" s="14" t="str">
        <f t="shared" si="151"/>
        <v/>
      </c>
      <c r="O70" t="str">
        <f t="shared" si="152"/>
        <v>ManagementAnalysisTracker1stReviewer</v>
      </c>
      <c r="P70" s="3">
        <f t="shared" si="153"/>
        <v>36</v>
      </c>
      <c r="Q70" s="3">
        <f t="shared" si="154"/>
        <v>50</v>
      </c>
      <c r="R70" s="14" t="str">
        <f t="shared" si="155"/>
        <v xml:space="preserve">ManagementAnalysisTracker1stReviewer              </v>
      </c>
      <c r="S70" t="str">
        <f t="shared" si="156"/>
        <v>'ManagementAnalysisTracker1stReviewer'</v>
      </c>
      <c r="T70" t="str">
        <f t="shared" si="157"/>
        <v>$ManagementAnalysisTracker1stReviewer</v>
      </c>
      <c r="U70" t="str">
        <f t="shared" si="158"/>
        <v>'$ManagementAnalysisTracker1stReviewer'</v>
      </c>
      <c r="V70">
        <f t="shared" si="159"/>
        <v>39</v>
      </c>
      <c r="W70" s="3">
        <f t="shared" si="160"/>
        <v>53</v>
      </c>
      <c r="X70" s="9" t="str">
        <f t="shared" si="161"/>
        <v xml:space="preserve">localStorage.ManagementAnalysisTracker1stReviewer              </v>
      </c>
      <c r="Y70" s="7" t="s">
        <v>871</v>
      </c>
      <c r="Z70" t="str">
        <f t="shared" si="162"/>
        <v xml:space="preserve">'$ManagementAnalysisTracker1stReviewer'              </v>
      </c>
      <c r="AA70" t="str">
        <f t="shared" si="163"/>
        <v>$ManagementAnalysisTracker1stReviewer               = NULL;// ProgressTrackerForm</v>
      </c>
      <c r="AB70" t="str">
        <f t="shared" si="164"/>
        <v xml:space="preserve">       if (typeof(localStorage.ManagementAnalysisTracker1stReviewer              )==  "undefined") { localStorage.ManagementAnalysisTracker1stReviewer               = ""};</v>
      </c>
      <c r="AC70" t="str">
        <f t="shared" si="165"/>
        <v xml:space="preserve">         $       =  $row[""];</v>
      </c>
      <c r="AD70" t="str">
        <f t="shared" si="166"/>
        <v xml:space="preserve">         localStorage.ManagementAnalysisTracker1stReviewer               = '&lt;php? echo $ManagementAnalysisTracker1stReviewer?&gt;' ;</v>
      </c>
      <c r="AE70" t="str">
        <f t="shared" si="167"/>
        <v>$ManagementAnalysisTracker1stReviewer               =  $_POST['ManagementAnalysisTracker1stReviewer'] ;</v>
      </c>
      <c r="AF70" t="str">
        <f t="shared" si="168"/>
        <v xml:space="preserve">       localStorage.ManagementAnalysisTracker1stReviewer               =  document.ProgressTrackerForm.ManagementAnalysisTracker1stReviewer.value;</v>
      </c>
      <c r="AG70" t="str">
        <f t="shared" si="174"/>
        <v xml:space="preserve">   document.ProgressTrackerForm.ManagementAnalysisTracker1stReviewer.value =  localStorage.ManagementAnalysisTracker1stReviewer;</v>
      </c>
      <c r="AH70" t="s">
        <v>450</v>
      </c>
      <c r="AI70" t="str">
        <f t="shared" si="169"/>
        <v xml:space="preserve">           ManagementAnalysisTracker1stReviewer  INT NOT NULL,</v>
      </c>
      <c r="AJ70" t="str">
        <f t="shared" si="170"/>
        <v xml:space="preserve">        = '$ManagementAnalysisTracker1stReviewer',</v>
      </c>
      <c r="AK70" t="str">
        <f t="shared" si="171"/>
        <v xml:space="preserve">       ManagementAnalysisTracker1stReviewer,</v>
      </c>
      <c r="AL70" t="str">
        <f t="shared" si="172"/>
        <v xml:space="preserve">       '$ManagementAnalysisTracker1stReviewer',</v>
      </c>
    </row>
    <row r="71" spans="1:38" x14ac:dyDescent="0.25">
      <c r="A71">
        <v>69</v>
      </c>
      <c r="B71" t="str">
        <f>B69</f>
        <v>ManagementAnalysis</v>
      </c>
      <c r="C71" t="str">
        <f t="shared" ref="C71:C77" si="175">C55</f>
        <v>Tracker2ndReviewDate</v>
      </c>
      <c r="D71" t="str">
        <f t="shared" si="148"/>
        <v>ManagementAnalysisTracker2ndReviewDate</v>
      </c>
      <c r="L71" s="3">
        <f t="shared" si="149"/>
        <v>0</v>
      </c>
      <c r="M71" s="3">
        <f t="shared" si="150"/>
        <v>0</v>
      </c>
      <c r="N71" s="14" t="str">
        <f t="shared" si="151"/>
        <v/>
      </c>
      <c r="O71" t="str">
        <f t="shared" si="152"/>
        <v>ManagementAnalysisTracker2ndReviewDate</v>
      </c>
      <c r="P71" s="3">
        <f t="shared" si="153"/>
        <v>38</v>
      </c>
      <c r="Q71" s="3">
        <f t="shared" si="154"/>
        <v>50</v>
      </c>
      <c r="R71" s="14" t="str">
        <f t="shared" si="155"/>
        <v xml:space="preserve">ManagementAnalysisTracker2ndReviewDate            </v>
      </c>
      <c r="S71" t="str">
        <f t="shared" si="156"/>
        <v>'ManagementAnalysisTracker2ndReviewDate'</v>
      </c>
      <c r="T71" t="str">
        <f t="shared" si="157"/>
        <v>$ManagementAnalysisTracker2ndReviewDate</v>
      </c>
      <c r="U71" t="str">
        <f t="shared" si="158"/>
        <v>'$ManagementAnalysisTracker2ndReviewDate'</v>
      </c>
      <c r="V71">
        <f t="shared" si="159"/>
        <v>41</v>
      </c>
      <c r="W71" s="3">
        <f t="shared" si="160"/>
        <v>53</v>
      </c>
      <c r="X71" s="9" t="str">
        <f t="shared" si="161"/>
        <v xml:space="preserve">localStorage.ManagementAnalysisTracker2ndReviewDate            </v>
      </c>
      <c r="Y71" s="7" t="s">
        <v>871</v>
      </c>
      <c r="Z71" t="str">
        <f t="shared" si="162"/>
        <v xml:space="preserve">'$ManagementAnalysisTracker2ndReviewDate'            </v>
      </c>
      <c r="AA71" t="str">
        <f t="shared" si="163"/>
        <v>$ManagementAnalysisTracker2ndReviewDate             = NULL;// ProgressTrackerForm</v>
      </c>
      <c r="AB71" t="str">
        <f t="shared" si="164"/>
        <v xml:space="preserve">       if (typeof(localStorage.ManagementAnalysisTracker2ndReviewDate            )==  "undefined") { localStorage.ManagementAnalysisTracker2ndReviewDate             = ""};</v>
      </c>
      <c r="AC71" t="str">
        <f t="shared" si="165"/>
        <v xml:space="preserve">         $       =  $row[""];</v>
      </c>
      <c r="AD71" t="str">
        <f t="shared" si="166"/>
        <v xml:space="preserve">         localStorage.ManagementAnalysisTracker2ndReviewDate             = '&lt;php? echo $ManagementAnalysisTracker2ndReviewDate?&gt;' ;</v>
      </c>
      <c r="AE71" t="str">
        <f t="shared" si="167"/>
        <v>$ManagementAnalysisTracker2ndReviewDate             =  $_POST['ManagementAnalysisTracker2ndReviewDate'] ;</v>
      </c>
      <c r="AF71" t="str">
        <f t="shared" si="168"/>
        <v xml:space="preserve">       localStorage.ManagementAnalysisTracker2ndReviewDate             =  document.ProgressTrackerForm.ManagementAnalysisTracker2ndReviewDate.value;</v>
      </c>
      <c r="AG71" t="str">
        <f t="shared" si="174"/>
        <v xml:space="preserve">   document.ProgressTrackerForm.ManagementAnalysisTracker2ndReviewDate.value =  localStorage.ManagementAnalysisTracker2ndReviewDate;</v>
      </c>
      <c r="AH71" t="s">
        <v>446</v>
      </c>
      <c r="AI71" t="str">
        <f t="shared" si="169"/>
        <v xml:space="preserve">           ManagementAnalysisTracker2ndReviewDate  VARCHAR(100) NOT NULL,</v>
      </c>
      <c r="AJ71" t="str">
        <f t="shared" si="170"/>
        <v xml:space="preserve">        = '$ManagementAnalysisTracker2ndReviewDate',</v>
      </c>
      <c r="AK71" t="str">
        <f t="shared" si="171"/>
        <v xml:space="preserve">       ManagementAnalysisTracker2ndReviewDate,</v>
      </c>
      <c r="AL71" t="str">
        <f t="shared" si="172"/>
        <v xml:space="preserve">       '$ManagementAnalysisTracker2ndReviewDate',</v>
      </c>
    </row>
    <row r="72" spans="1:38" x14ac:dyDescent="0.25">
      <c r="A72">
        <v>70</v>
      </c>
      <c r="B72" t="str">
        <f t="shared" ref="B72:B74" si="176">B71</f>
        <v>ManagementAnalysis</v>
      </c>
      <c r="C72" t="str">
        <f t="shared" si="175"/>
        <v>Tracker2ndReviewer</v>
      </c>
      <c r="D72" t="str">
        <f t="shared" si="148"/>
        <v>ManagementAnalysisTracker2ndReviewer</v>
      </c>
      <c r="L72" s="3">
        <f t="shared" si="149"/>
        <v>0</v>
      </c>
      <c r="M72" s="3">
        <f t="shared" si="150"/>
        <v>0</v>
      </c>
      <c r="N72" s="14" t="str">
        <f t="shared" si="151"/>
        <v/>
      </c>
      <c r="O72" t="str">
        <f t="shared" si="152"/>
        <v>ManagementAnalysisTracker2ndReviewer</v>
      </c>
      <c r="P72" s="3">
        <f t="shared" si="153"/>
        <v>36</v>
      </c>
      <c r="Q72" s="3">
        <f t="shared" si="154"/>
        <v>50</v>
      </c>
      <c r="R72" s="14" t="str">
        <f t="shared" si="155"/>
        <v xml:space="preserve">ManagementAnalysisTracker2ndReviewer              </v>
      </c>
      <c r="S72" t="str">
        <f t="shared" si="156"/>
        <v>'ManagementAnalysisTracker2ndReviewer'</v>
      </c>
      <c r="T72" t="str">
        <f t="shared" si="157"/>
        <v>$ManagementAnalysisTracker2ndReviewer</v>
      </c>
      <c r="U72" t="str">
        <f t="shared" si="158"/>
        <v>'$ManagementAnalysisTracker2ndReviewer'</v>
      </c>
      <c r="V72">
        <f t="shared" si="159"/>
        <v>39</v>
      </c>
      <c r="W72" s="3">
        <f t="shared" si="160"/>
        <v>53</v>
      </c>
      <c r="X72" s="9" t="str">
        <f t="shared" si="161"/>
        <v xml:space="preserve">localStorage.ManagementAnalysisTracker2ndReviewer              </v>
      </c>
      <c r="Y72" s="7" t="s">
        <v>871</v>
      </c>
      <c r="Z72" t="str">
        <f t="shared" si="162"/>
        <v xml:space="preserve">'$ManagementAnalysisTracker2ndReviewer'              </v>
      </c>
      <c r="AA72" t="str">
        <f t="shared" si="163"/>
        <v>$ManagementAnalysisTracker2ndReviewer               = NULL;// ProgressTrackerForm</v>
      </c>
      <c r="AB72" t="str">
        <f t="shared" si="164"/>
        <v xml:space="preserve">       if (typeof(localStorage.ManagementAnalysisTracker2ndReviewer              )==  "undefined") { localStorage.ManagementAnalysisTracker2ndReviewer               = ""};</v>
      </c>
      <c r="AC72" t="str">
        <f t="shared" si="165"/>
        <v xml:space="preserve">         $       =  $row[""];</v>
      </c>
      <c r="AD72" t="str">
        <f t="shared" si="166"/>
        <v xml:space="preserve">         localStorage.ManagementAnalysisTracker2ndReviewer               = '&lt;php? echo $ManagementAnalysisTracker2ndReviewer?&gt;' ;</v>
      </c>
      <c r="AE72" t="str">
        <f t="shared" si="167"/>
        <v>$ManagementAnalysisTracker2ndReviewer               =  $_POST['ManagementAnalysisTracker2ndReviewer'] ;</v>
      </c>
      <c r="AF72" t="str">
        <f t="shared" si="168"/>
        <v xml:space="preserve">       localStorage.ManagementAnalysisTracker2ndReviewer               =  document.ProgressTrackerForm.ManagementAnalysisTracker2ndReviewer.value;</v>
      </c>
      <c r="AG72" t="str">
        <f t="shared" si="174"/>
        <v xml:space="preserve">   document.ProgressTrackerForm.ManagementAnalysisTracker2ndReviewer.value =  localStorage.ManagementAnalysisTracker2ndReviewer;</v>
      </c>
      <c r="AH72" t="s">
        <v>446</v>
      </c>
      <c r="AI72" t="str">
        <f t="shared" si="169"/>
        <v xml:space="preserve">           ManagementAnalysisTracker2ndReviewer  VARCHAR(100) NOT NULL,</v>
      </c>
      <c r="AJ72" t="str">
        <f t="shared" si="170"/>
        <v xml:space="preserve">        = '$ManagementAnalysisTracker2ndReviewer',</v>
      </c>
      <c r="AK72" t="str">
        <f t="shared" si="171"/>
        <v xml:space="preserve">       ManagementAnalysisTracker2ndReviewer,</v>
      </c>
      <c r="AL72" t="str">
        <f t="shared" si="172"/>
        <v xml:space="preserve">       '$ManagementAnalysisTracker2ndReviewer',</v>
      </c>
    </row>
    <row r="73" spans="1:38" x14ac:dyDescent="0.25">
      <c r="A73">
        <v>71</v>
      </c>
      <c r="B73" t="str">
        <f t="shared" si="176"/>
        <v>ManagementAnalysis</v>
      </c>
      <c r="C73" t="str">
        <f t="shared" si="175"/>
        <v>Tracker1stReviewComment</v>
      </c>
      <c r="D73" t="str">
        <f t="shared" si="148"/>
        <v>ManagementAnalysisTracker1stReviewComment</v>
      </c>
      <c r="L73" s="3">
        <f t="shared" si="149"/>
        <v>0</v>
      </c>
      <c r="M73" s="3">
        <f t="shared" si="150"/>
        <v>0</v>
      </c>
      <c r="N73" s="14" t="str">
        <f t="shared" si="151"/>
        <v/>
      </c>
      <c r="O73" t="str">
        <f t="shared" si="152"/>
        <v>ManagementAnalysisTracker1stReviewComment</v>
      </c>
      <c r="P73" s="3">
        <f t="shared" si="153"/>
        <v>41</v>
      </c>
      <c r="Q73" s="3">
        <f t="shared" si="154"/>
        <v>50</v>
      </c>
      <c r="R73" s="14" t="str">
        <f t="shared" si="155"/>
        <v xml:space="preserve">ManagementAnalysisTracker1stReviewComment         </v>
      </c>
      <c r="S73" t="str">
        <f t="shared" si="156"/>
        <v>'ManagementAnalysisTracker1stReviewComment'</v>
      </c>
      <c r="T73" t="str">
        <f t="shared" si="157"/>
        <v>$ManagementAnalysisTracker1stReviewComment</v>
      </c>
      <c r="U73" t="str">
        <f t="shared" si="158"/>
        <v>'$ManagementAnalysisTracker1stReviewComment'</v>
      </c>
      <c r="V73">
        <f t="shared" si="159"/>
        <v>44</v>
      </c>
      <c r="W73" s="3">
        <f t="shared" si="160"/>
        <v>53</v>
      </c>
      <c r="X73" s="9" t="str">
        <f t="shared" si="161"/>
        <v xml:space="preserve">localStorage.ManagementAnalysisTracker1stReviewComment         </v>
      </c>
      <c r="Y73" s="7" t="s">
        <v>871</v>
      </c>
      <c r="Z73" t="str">
        <f t="shared" si="162"/>
        <v xml:space="preserve">'$ManagementAnalysisTracker1stReviewComment'         </v>
      </c>
      <c r="AA73" t="str">
        <f t="shared" si="163"/>
        <v>$ManagementAnalysisTracker1stReviewComment          = NULL;// ProgressTrackerForm</v>
      </c>
      <c r="AB73" t="str">
        <f t="shared" si="164"/>
        <v xml:space="preserve">       if (typeof(localStorage.ManagementAnalysisTracker1stReviewComment         )==  "undefined") { localStorage.ManagementAnalysisTracker1stReviewComment          = ""};</v>
      </c>
      <c r="AC73" t="str">
        <f t="shared" si="165"/>
        <v xml:space="preserve">         $       =  $row[""];</v>
      </c>
      <c r="AD73" t="str">
        <f t="shared" si="166"/>
        <v xml:space="preserve">         localStorage.ManagementAnalysisTracker1stReviewComment          = '&lt;php? echo $ManagementAnalysisTracker1stReviewComment?&gt;' ;</v>
      </c>
      <c r="AE73" t="str">
        <f t="shared" si="167"/>
        <v>$ManagementAnalysisTracker1stReviewComment          =  $_POST['ManagementAnalysisTracker1stReviewComment'] ;</v>
      </c>
      <c r="AF73" t="str">
        <f t="shared" si="168"/>
        <v xml:space="preserve">       localStorage.ManagementAnalysisTracker1stReviewComment          =  document.ProgressTrackerForm.ManagementAnalysisTracker1stReviewComment.value;</v>
      </c>
      <c r="AG73" t="str">
        <f t="shared" si="174"/>
        <v xml:space="preserve">   document.ProgressTrackerForm.ManagementAnalysisTracker1stReviewComment.value =  localStorage.ManagementAnalysisTracker1stReviewComment;</v>
      </c>
      <c r="AH73" t="s">
        <v>446</v>
      </c>
      <c r="AI73" t="str">
        <f t="shared" si="169"/>
        <v xml:space="preserve">           ManagementAnalysisTracker1stReviewComment  VARCHAR(100) NOT NULL,</v>
      </c>
      <c r="AJ73" t="str">
        <f t="shared" si="170"/>
        <v xml:space="preserve">        = '$ManagementAnalysisTracker1stReviewComment',</v>
      </c>
      <c r="AK73" t="str">
        <f t="shared" si="171"/>
        <v xml:space="preserve">       ManagementAnalysisTracker1stReviewComment,</v>
      </c>
      <c r="AL73" t="str">
        <f t="shared" si="172"/>
        <v xml:space="preserve">       '$ManagementAnalysisTracker1stReviewComment',</v>
      </c>
    </row>
    <row r="74" spans="1:38" x14ac:dyDescent="0.25">
      <c r="A74">
        <v>72</v>
      </c>
      <c r="B74" t="str">
        <f t="shared" si="176"/>
        <v>ManagementAnalysis</v>
      </c>
      <c r="C74" t="str">
        <f t="shared" si="175"/>
        <v>Tracker2ndReviewComment</v>
      </c>
      <c r="D74" t="str">
        <f t="shared" si="148"/>
        <v>ManagementAnalysisTracker2ndReviewComment</v>
      </c>
      <c r="L74" s="3">
        <f t="shared" si="149"/>
        <v>0</v>
      </c>
      <c r="M74" s="3">
        <f t="shared" si="150"/>
        <v>0</v>
      </c>
      <c r="N74" s="14" t="str">
        <f t="shared" si="151"/>
        <v/>
      </c>
      <c r="O74" t="str">
        <f t="shared" si="152"/>
        <v>ManagementAnalysisTracker2ndReviewComment</v>
      </c>
      <c r="P74" s="3">
        <f t="shared" si="153"/>
        <v>41</v>
      </c>
      <c r="Q74" s="3">
        <f t="shared" si="154"/>
        <v>50</v>
      </c>
      <c r="R74" s="14" t="str">
        <f t="shared" si="155"/>
        <v xml:space="preserve">ManagementAnalysisTracker2ndReviewComment         </v>
      </c>
      <c r="S74" t="str">
        <f t="shared" si="156"/>
        <v>'ManagementAnalysisTracker2ndReviewComment'</v>
      </c>
      <c r="T74" t="str">
        <f t="shared" si="157"/>
        <v>$ManagementAnalysisTracker2ndReviewComment</v>
      </c>
      <c r="U74" t="str">
        <f t="shared" si="158"/>
        <v>'$ManagementAnalysisTracker2ndReviewComment'</v>
      </c>
      <c r="V74">
        <f t="shared" si="159"/>
        <v>44</v>
      </c>
      <c r="W74" s="3">
        <f t="shared" si="160"/>
        <v>53</v>
      </c>
      <c r="X74" s="9" t="str">
        <f t="shared" si="161"/>
        <v xml:space="preserve">localStorage.ManagementAnalysisTracker2ndReviewComment         </v>
      </c>
      <c r="Y74" s="7" t="s">
        <v>871</v>
      </c>
      <c r="Z74" t="str">
        <f t="shared" si="162"/>
        <v xml:space="preserve">'$ManagementAnalysisTracker2ndReviewComment'         </v>
      </c>
      <c r="AA74" t="str">
        <f t="shared" si="163"/>
        <v>$ManagementAnalysisTracker2ndReviewComment          = NULL;// ProgressTrackerForm</v>
      </c>
      <c r="AB74" t="str">
        <f t="shared" si="164"/>
        <v xml:space="preserve">       if (typeof(localStorage.ManagementAnalysisTracker2ndReviewComment         )==  "undefined") { localStorage.ManagementAnalysisTracker2ndReviewComment          = ""};</v>
      </c>
      <c r="AC74" t="str">
        <f t="shared" si="165"/>
        <v xml:space="preserve">         $       =  $row[""];</v>
      </c>
      <c r="AD74" t="str">
        <f t="shared" si="166"/>
        <v xml:space="preserve">         localStorage.ManagementAnalysisTracker2ndReviewComment          = '&lt;php? echo $ManagementAnalysisTracker2ndReviewComment?&gt;' ;</v>
      </c>
      <c r="AE74" t="str">
        <f t="shared" si="167"/>
        <v>$ManagementAnalysisTracker2ndReviewComment          =  $_POST['ManagementAnalysisTracker2ndReviewComment'] ;</v>
      </c>
      <c r="AF74" t="str">
        <f t="shared" si="168"/>
        <v xml:space="preserve">       localStorage.ManagementAnalysisTracker2ndReviewComment          =  document.ProgressTrackerForm.ManagementAnalysisTracker2ndReviewComment.value;</v>
      </c>
      <c r="AG74" t="str">
        <f t="shared" si="174"/>
        <v xml:space="preserve">   document.ProgressTrackerForm.ManagementAnalysisTracker2ndReviewComment.value =  localStorage.ManagementAnalysisTracker2ndReviewComment;</v>
      </c>
      <c r="AH74" t="s">
        <v>446</v>
      </c>
      <c r="AI74" t="str">
        <f t="shared" si="169"/>
        <v xml:space="preserve">           ManagementAnalysisTracker2ndReviewComment  VARCHAR(100) NOT NULL,</v>
      </c>
      <c r="AJ74" t="str">
        <f t="shared" si="170"/>
        <v xml:space="preserve">        = '$ManagementAnalysisTracker2ndReviewComment',</v>
      </c>
      <c r="AK74" t="str">
        <f t="shared" si="171"/>
        <v xml:space="preserve">       ManagementAnalysisTracker2ndReviewComment,</v>
      </c>
      <c r="AL74" t="str">
        <f t="shared" si="172"/>
        <v xml:space="preserve">       '$ManagementAnalysisTracker2ndReviewComment',</v>
      </c>
    </row>
    <row r="75" spans="1:38" x14ac:dyDescent="0.25">
      <c r="A75">
        <v>73</v>
      </c>
      <c r="B75" t="s">
        <v>866</v>
      </c>
      <c r="C75" t="str">
        <f t="shared" si="175"/>
        <v>TrackerDateSaved</v>
      </c>
      <c r="D75" t="str">
        <f t="shared" si="6"/>
        <v>IndustryAnalysisTrackerDateSaved</v>
      </c>
      <c r="L75" s="3">
        <f t="shared" si="128"/>
        <v>0</v>
      </c>
      <c r="M75" s="3">
        <f t="shared" si="150"/>
        <v>0</v>
      </c>
      <c r="N75" s="14" t="str">
        <f t="shared" si="129"/>
        <v/>
      </c>
      <c r="O75" t="str">
        <f t="shared" si="9"/>
        <v>IndustryAnalysisTrackerDateSaved</v>
      </c>
      <c r="P75" s="3">
        <f t="shared" si="130"/>
        <v>32</v>
      </c>
      <c r="Q75" s="3">
        <f t="shared" si="154"/>
        <v>50</v>
      </c>
      <c r="R75" s="14" t="str">
        <f t="shared" si="131"/>
        <v xml:space="preserve">IndustryAnalysisTrackerDateSaved                  </v>
      </c>
      <c r="S75" t="str">
        <f t="shared" si="132"/>
        <v>'IndustryAnalysisTrackerDateSaved'</v>
      </c>
      <c r="T75" t="str">
        <f t="shared" si="133"/>
        <v>$IndustryAnalysisTrackerDateSaved</v>
      </c>
      <c r="U75" t="str">
        <f t="shared" si="134"/>
        <v>'$IndustryAnalysisTrackerDateSaved'</v>
      </c>
      <c r="V75">
        <f t="shared" si="135"/>
        <v>35</v>
      </c>
      <c r="W75" s="3">
        <f t="shared" si="160"/>
        <v>53</v>
      </c>
      <c r="X75" s="9" t="str">
        <f t="shared" si="136"/>
        <v xml:space="preserve">localStorage.IndustryAnalysisTrackerDateSaved                  </v>
      </c>
      <c r="Y75" s="7" t="s">
        <v>871</v>
      </c>
      <c r="Z75" t="str">
        <f t="shared" si="137"/>
        <v xml:space="preserve">'$IndustryAnalysisTrackerDateSaved'                  </v>
      </c>
      <c r="AA75" t="str">
        <f t="shared" si="138"/>
        <v>$IndustryAnalysisTrackerDateSaved                   = NULL;// ProgressTrackerForm</v>
      </c>
      <c r="AB75" t="str">
        <f t="shared" si="139"/>
        <v xml:space="preserve">       if (typeof(localStorage.IndustryAnalysisTrackerDateSaved                  )==  "undefined") { localStorage.IndustryAnalysisTrackerDateSaved                   = ""};</v>
      </c>
      <c r="AC75" t="str">
        <f t="shared" si="140"/>
        <v xml:space="preserve">         $       =  $row[""];</v>
      </c>
      <c r="AD75" t="str">
        <f t="shared" si="141"/>
        <v xml:space="preserve">         localStorage.IndustryAnalysisTrackerDateSaved                   = '&lt;php? echo $IndustryAnalysisTrackerDateSaved?&gt;' ;</v>
      </c>
      <c r="AE75" t="str">
        <f t="shared" si="142"/>
        <v>$IndustryAnalysisTrackerDateSaved                   =  $_POST['IndustryAnalysisTrackerDateSaved'] ;</v>
      </c>
      <c r="AF75" t="str">
        <f t="shared" si="168"/>
        <v xml:space="preserve">       localStorage.IndustryAnalysisTrackerDateSaved                   =  document.ProgressTrackerForm.IndustryAnalysisTrackerDateSaved.value;</v>
      </c>
      <c r="AG75" t="str">
        <f t="shared" si="174"/>
        <v xml:space="preserve">   document.ProgressTrackerForm.IndustryAnalysisTrackerDateSaved.value =  localStorage.IndustryAnalysisTrackerDateSaved;</v>
      </c>
      <c r="AH75" t="s">
        <v>446</v>
      </c>
      <c r="AI75" t="str">
        <f t="shared" si="143"/>
        <v xml:space="preserve">           IndustryAnalysisTrackerDateSaved  VARCHAR(100) NOT NULL,</v>
      </c>
      <c r="AJ75" t="str">
        <f t="shared" si="144"/>
        <v xml:space="preserve">        = '$IndustryAnalysisTrackerDateSaved',</v>
      </c>
      <c r="AK75" t="str">
        <f t="shared" si="145"/>
        <v xml:space="preserve">       IndustryAnalysisTrackerDateSaved,</v>
      </c>
      <c r="AL75" t="str">
        <f t="shared" si="146"/>
        <v xml:space="preserve">       '$IndustryAnalysisTrackerDateSaved',</v>
      </c>
    </row>
    <row r="76" spans="1:38" x14ac:dyDescent="0.25">
      <c r="A76">
        <v>74</v>
      </c>
      <c r="B76" t="str">
        <f t="shared" si="147"/>
        <v>IndustryAnalysis</v>
      </c>
      <c r="C76" t="str">
        <f t="shared" si="175"/>
        <v>TrackerSavedBy</v>
      </c>
      <c r="D76" t="str">
        <f t="shared" si="6"/>
        <v>IndustryAnalysisTrackerSavedBy</v>
      </c>
      <c r="L76" s="3">
        <f t="shared" si="128"/>
        <v>0</v>
      </c>
      <c r="M76" s="3">
        <f t="shared" si="150"/>
        <v>0</v>
      </c>
      <c r="N76" s="14" t="str">
        <f t="shared" si="129"/>
        <v/>
      </c>
      <c r="O76" t="str">
        <f t="shared" si="9"/>
        <v>IndustryAnalysisTrackerSavedBy</v>
      </c>
      <c r="P76" s="3">
        <f t="shared" si="130"/>
        <v>30</v>
      </c>
      <c r="Q76" s="3">
        <f t="shared" si="154"/>
        <v>50</v>
      </c>
      <c r="R76" s="14" t="str">
        <f t="shared" si="131"/>
        <v xml:space="preserve">IndustryAnalysisTrackerSavedBy                    </v>
      </c>
      <c r="S76" t="str">
        <f t="shared" si="132"/>
        <v>'IndustryAnalysisTrackerSavedBy'</v>
      </c>
      <c r="T76" t="str">
        <f t="shared" si="133"/>
        <v>$IndustryAnalysisTrackerSavedBy</v>
      </c>
      <c r="U76" t="str">
        <f t="shared" si="134"/>
        <v>'$IndustryAnalysisTrackerSavedBy'</v>
      </c>
      <c r="V76">
        <f t="shared" si="135"/>
        <v>33</v>
      </c>
      <c r="W76" s="3">
        <f t="shared" si="160"/>
        <v>53</v>
      </c>
      <c r="X76" s="9" t="str">
        <f t="shared" si="136"/>
        <v xml:space="preserve">localStorage.IndustryAnalysisTrackerSavedBy                    </v>
      </c>
      <c r="Y76" s="7" t="s">
        <v>871</v>
      </c>
      <c r="Z76" t="str">
        <f t="shared" si="137"/>
        <v xml:space="preserve">'$IndustryAnalysisTrackerSavedBy'                    </v>
      </c>
      <c r="AA76" t="str">
        <f t="shared" si="138"/>
        <v>$IndustryAnalysisTrackerSavedBy                     = NULL;// ProgressTrackerForm</v>
      </c>
      <c r="AB76" t="str">
        <f t="shared" si="139"/>
        <v xml:space="preserve">       if (typeof(localStorage.IndustryAnalysisTrackerSavedBy                    )==  "undefined") { localStorage.IndustryAnalysisTrackerSavedBy                     = ""};</v>
      </c>
      <c r="AC76" t="str">
        <f t="shared" si="140"/>
        <v xml:space="preserve">         $       =  $row[""];</v>
      </c>
      <c r="AD76" t="str">
        <f t="shared" si="141"/>
        <v xml:space="preserve">         localStorage.IndustryAnalysisTrackerSavedBy                     = '&lt;php? echo $IndustryAnalysisTrackerSavedBy?&gt;' ;</v>
      </c>
      <c r="AE76" t="str">
        <f t="shared" si="142"/>
        <v>$IndustryAnalysisTrackerSavedBy                     =  $_POST['IndustryAnalysisTrackerSavedBy'] ;</v>
      </c>
      <c r="AF76" t="str">
        <f t="shared" si="168"/>
        <v xml:space="preserve">       localStorage.IndustryAnalysisTrackerSavedBy                     =  document.ProgressTrackerForm.IndustryAnalysisTrackerSavedBy.value;</v>
      </c>
      <c r="AG76" t="str">
        <f t="shared" si="174"/>
        <v xml:space="preserve">   document.ProgressTrackerForm.IndustryAnalysisTrackerSavedBy.value =  localStorage.IndustryAnalysisTrackerSavedBy;</v>
      </c>
      <c r="AH76" t="s">
        <v>446</v>
      </c>
      <c r="AI76" t="str">
        <f t="shared" si="143"/>
        <v xml:space="preserve">           IndustryAnalysisTrackerSavedBy  VARCHAR(100) NOT NULL,</v>
      </c>
      <c r="AJ76" t="str">
        <f t="shared" si="144"/>
        <v xml:space="preserve">        = '$IndustryAnalysisTrackerSavedBy',</v>
      </c>
      <c r="AK76" t="str">
        <f t="shared" si="145"/>
        <v xml:space="preserve">       IndustryAnalysisTrackerSavedBy,</v>
      </c>
      <c r="AL76" t="str">
        <f t="shared" si="146"/>
        <v xml:space="preserve">       '$IndustryAnalysisTrackerSavedBy',</v>
      </c>
    </row>
    <row r="77" spans="1:38" x14ac:dyDescent="0.25">
      <c r="A77">
        <v>75</v>
      </c>
      <c r="B77" t="str">
        <f t="shared" si="147"/>
        <v>IndustryAnalysis</v>
      </c>
      <c r="C77" t="str">
        <f t="shared" si="175"/>
        <v>Tracker1stReviewDate</v>
      </c>
      <c r="D77" t="str">
        <f t="shared" si="6"/>
        <v>IndustryAnalysisTracker1stReviewDate</v>
      </c>
      <c r="L77" s="3">
        <f t="shared" si="128"/>
        <v>0</v>
      </c>
      <c r="M77" s="3">
        <f t="shared" si="150"/>
        <v>0</v>
      </c>
      <c r="N77" s="14" t="str">
        <f t="shared" si="129"/>
        <v/>
      </c>
      <c r="O77" t="str">
        <f t="shared" si="9"/>
        <v>IndustryAnalysisTracker1stReviewDate</v>
      </c>
      <c r="P77" s="3">
        <f t="shared" si="130"/>
        <v>36</v>
      </c>
      <c r="Q77" s="3">
        <f t="shared" si="154"/>
        <v>50</v>
      </c>
      <c r="R77" s="14" t="str">
        <f t="shared" si="131"/>
        <v xml:space="preserve">IndustryAnalysisTracker1stReviewDate              </v>
      </c>
      <c r="S77" t="str">
        <f t="shared" si="132"/>
        <v>'IndustryAnalysisTracker1stReviewDate'</v>
      </c>
      <c r="T77" t="str">
        <f t="shared" si="133"/>
        <v>$IndustryAnalysisTracker1stReviewDate</v>
      </c>
      <c r="U77" t="str">
        <f t="shared" si="134"/>
        <v>'$IndustryAnalysisTracker1stReviewDate'</v>
      </c>
      <c r="V77">
        <f t="shared" si="135"/>
        <v>39</v>
      </c>
      <c r="W77" s="3">
        <f t="shared" si="160"/>
        <v>53</v>
      </c>
      <c r="X77" s="9" t="str">
        <f t="shared" si="136"/>
        <v xml:space="preserve">localStorage.IndustryAnalysisTracker1stReviewDate              </v>
      </c>
      <c r="Y77" s="7" t="s">
        <v>871</v>
      </c>
      <c r="Z77" t="str">
        <f t="shared" si="137"/>
        <v xml:space="preserve">'$IndustryAnalysisTracker1stReviewDate'              </v>
      </c>
      <c r="AA77" t="str">
        <f t="shared" si="138"/>
        <v>$IndustryAnalysisTracker1stReviewDate               = NULL;// ProgressTrackerForm</v>
      </c>
      <c r="AB77" t="str">
        <f t="shared" si="139"/>
        <v xml:space="preserve">       if (typeof(localStorage.IndustryAnalysisTracker1stReviewDate              )==  "undefined") { localStorage.IndustryAnalysisTracker1stReviewDate               = ""};</v>
      </c>
      <c r="AC77" t="str">
        <f t="shared" si="140"/>
        <v xml:space="preserve">         $       =  $row[""];</v>
      </c>
      <c r="AD77" t="str">
        <f t="shared" si="141"/>
        <v xml:space="preserve">         localStorage.IndustryAnalysisTracker1stReviewDate               = '&lt;php? echo $IndustryAnalysisTracker1stReviewDate?&gt;' ;</v>
      </c>
      <c r="AE77" t="str">
        <f t="shared" si="142"/>
        <v>$IndustryAnalysisTracker1stReviewDate               =  $_POST['IndustryAnalysisTracker1stReviewDate'] ;</v>
      </c>
      <c r="AF77" t="str">
        <f t="shared" si="168"/>
        <v xml:space="preserve">       localStorage.IndustryAnalysisTracker1stReviewDate               =  document.ProgressTrackerForm.IndustryAnalysisTracker1stReviewDate.value;</v>
      </c>
      <c r="AG77" t="str">
        <f t="shared" si="174"/>
        <v xml:space="preserve">   document.ProgressTrackerForm.IndustryAnalysisTracker1stReviewDate.value =  localStorage.IndustryAnalysisTracker1stReviewDate;</v>
      </c>
      <c r="AH77" t="s">
        <v>446</v>
      </c>
      <c r="AI77" t="str">
        <f t="shared" si="143"/>
        <v xml:space="preserve">           IndustryAnalysisTracker1stReviewDate  VARCHAR(100) NOT NULL,</v>
      </c>
      <c r="AJ77" t="str">
        <f t="shared" si="144"/>
        <v xml:space="preserve">        = '$IndustryAnalysisTracker1stReviewDate',</v>
      </c>
      <c r="AK77" t="str">
        <f t="shared" si="145"/>
        <v xml:space="preserve">       IndustryAnalysisTracker1stReviewDate,</v>
      </c>
      <c r="AL77" t="str">
        <f t="shared" si="146"/>
        <v xml:space="preserve">       '$IndustryAnalysisTracker1stReviewDate',</v>
      </c>
    </row>
    <row r="78" spans="1:38" x14ac:dyDescent="0.25">
      <c r="A78">
        <v>76</v>
      </c>
      <c r="B78" t="str">
        <f t="shared" si="147"/>
        <v>IndustryAnalysis</v>
      </c>
      <c r="C78" t="s">
        <v>872</v>
      </c>
      <c r="D78" t="str">
        <f t="shared" ref="D78" si="177">B78&amp;C78</f>
        <v>IndustryAnalysisTracker1stReviewer</v>
      </c>
      <c r="L78" s="3">
        <f t="shared" si="128"/>
        <v>0</v>
      </c>
      <c r="M78" s="3">
        <f t="shared" si="150"/>
        <v>0</v>
      </c>
      <c r="N78" s="14" t="str">
        <f t="shared" si="129"/>
        <v/>
      </c>
      <c r="O78" t="str">
        <f t="shared" ref="O78" si="178">D78</f>
        <v>IndustryAnalysisTracker1stReviewer</v>
      </c>
      <c r="P78" s="3">
        <f t="shared" si="130"/>
        <v>34</v>
      </c>
      <c r="Q78" s="3">
        <f t="shared" si="154"/>
        <v>50</v>
      </c>
      <c r="R78" s="14" t="str">
        <f t="shared" si="131"/>
        <v xml:space="preserve">IndustryAnalysisTracker1stReviewer                </v>
      </c>
      <c r="S78" t="str">
        <f t="shared" si="132"/>
        <v>'IndustryAnalysisTracker1stReviewer'</v>
      </c>
      <c r="T78" t="str">
        <f t="shared" si="133"/>
        <v>$IndustryAnalysisTracker1stReviewer</v>
      </c>
      <c r="U78" t="str">
        <f t="shared" si="134"/>
        <v>'$IndustryAnalysisTracker1stReviewer'</v>
      </c>
      <c r="V78">
        <f t="shared" si="135"/>
        <v>37</v>
      </c>
      <c r="W78" s="3">
        <f t="shared" si="160"/>
        <v>53</v>
      </c>
      <c r="X78" s="9" t="str">
        <f t="shared" si="136"/>
        <v xml:space="preserve">localStorage.IndustryAnalysisTracker1stReviewer                </v>
      </c>
      <c r="Y78" s="7" t="s">
        <v>871</v>
      </c>
      <c r="Z78" t="str">
        <f t="shared" si="137"/>
        <v xml:space="preserve">'$IndustryAnalysisTracker1stReviewer'                </v>
      </c>
      <c r="AA78" t="str">
        <f t="shared" si="138"/>
        <v>$IndustryAnalysisTracker1stReviewer                 = NULL;// ProgressTrackerForm</v>
      </c>
      <c r="AB78" t="str">
        <f t="shared" si="139"/>
        <v xml:space="preserve">       if (typeof(localStorage.IndustryAnalysisTracker1stReviewer                )==  "undefined") { localStorage.IndustryAnalysisTracker1stReviewer                 = ""};</v>
      </c>
      <c r="AC78" t="str">
        <f t="shared" si="140"/>
        <v xml:space="preserve">         $       =  $row[""];</v>
      </c>
      <c r="AD78" t="str">
        <f t="shared" si="141"/>
        <v xml:space="preserve">         localStorage.IndustryAnalysisTracker1stReviewer                 = '&lt;php? echo $IndustryAnalysisTracker1stReviewer?&gt;' ;</v>
      </c>
      <c r="AE78" t="str">
        <f t="shared" si="142"/>
        <v>$IndustryAnalysisTracker1stReviewer                 =  $_POST['IndustryAnalysisTracker1stReviewer'] ;</v>
      </c>
      <c r="AF78" t="str">
        <f t="shared" si="168"/>
        <v xml:space="preserve">       localStorage.IndustryAnalysisTracker1stReviewer                 =  document.ProgressTrackerForm.IndustryAnalysisTracker1stReviewer.value;</v>
      </c>
      <c r="AG78" t="str">
        <f t="shared" si="174"/>
        <v xml:space="preserve">   document.ProgressTrackerForm.IndustryAnalysisTracker1stReviewer.value =  localStorage.IndustryAnalysisTracker1stReviewer;</v>
      </c>
      <c r="AH78" t="s">
        <v>450</v>
      </c>
      <c r="AI78" t="str">
        <f t="shared" si="143"/>
        <v xml:space="preserve">           IndustryAnalysisTracker1stReviewer  INT NOT NULL,</v>
      </c>
      <c r="AJ78" t="str">
        <f t="shared" si="144"/>
        <v xml:space="preserve">        = '$IndustryAnalysisTracker1stReviewer',</v>
      </c>
      <c r="AK78" t="str">
        <f t="shared" si="145"/>
        <v xml:space="preserve">       IndustryAnalysisTracker1stReviewer,</v>
      </c>
      <c r="AL78" t="str">
        <f t="shared" si="146"/>
        <v xml:space="preserve">       '$IndustryAnalysisTracker1stReviewer',</v>
      </c>
    </row>
    <row r="79" spans="1:38" x14ac:dyDescent="0.25">
      <c r="A79">
        <v>77</v>
      </c>
      <c r="B79" t="str">
        <f>B77</f>
        <v>IndustryAnalysis</v>
      </c>
      <c r="C79" t="str">
        <f>C63</f>
        <v>Tracker2ndReviewDate</v>
      </c>
      <c r="D79" t="str">
        <f t="shared" si="6"/>
        <v>IndustryAnalysisTracker2ndReviewDate</v>
      </c>
      <c r="L79" s="3">
        <f t="shared" si="128"/>
        <v>0</v>
      </c>
      <c r="M79" s="3">
        <f t="shared" si="150"/>
        <v>0</v>
      </c>
      <c r="N79" s="14" t="str">
        <f t="shared" si="129"/>
        <v/>
      </c>
      <c r="O79" t="str">
        <f t="shared" si="9"/>
        <v>IndustryAnalysisTracker2ndReviewDate</v>
      </c>
      <c r="P79" s="3">
        <f t="shared" si="130"/>
        <v>36</v>
      </c>
      <c r="Q79" s="3">
        <f t="shared" si="154"/>
        <v>50</v>
      </c>
      <c r="R79" s="14" t="str">
        <f t="shared" si="131"/>
        <v xml:space="preserve">IndustryAnalysisTracker2ndReviewDate              </v>
      </c>
      <c r="S79" t="str">
        <f t="shared" si="132"/>
        <v>'IndustryAnalysisTracker2ndReviewDate'</v>
      </c>
      <c r="T79" t="str">
        <f t="shared" si="133"/>
        <v>$IndustryAnalysisTracker2ndReviewDate</v>
      </c>
      <c r="U79" t="str">
        <f t="shared" si="134"/>
        <v>'$IndustryAnalysisTracker2ndReviewDate'</v>
      </c>
      <c r="V79">
        <f t="shared" si="135"/>
        <v>39</v>
      </c>
      <c r="W79" s="3">
        <f t="shared" si="160"/>
        <v>53</v>
      </c>
      <c r="X79" s="9" t="str">
        <f t="shared" si="136"/>
        <v xml:space="preserve">localStorage.IndustryAnalysisTracker2ndReviewDate              </v>
      </c>
      <c r="Y79" s="7" t="s">
        <v>871</v>
      </c>
      <c r="Z79" t="str">
        <f t="shared" si="137"/>
        <v xml:space="preserve">'$IndustryAnalysisTracker2ndReviewDate'              </v>
      </c>
      <c r="AA79" t="str">
        <f t="shared" si="138"/>
        <v>$IndustryAnalysisTracker2ndReviewDate               = NULL;// ProgressTrackerForm</v>
      </c>
      <c r="AB79" t="str">
        <f t="shared" si="139"/>
        <v xml:space="preserve">       if (typeof(localStorage.IndustryAnalysisTracker2ndReviewDate              )==  "undefined") { localStorage.IndustryAnalysisTracker2ndReviewDate               = ""};</v>
      </c>
      <c r="AC79" t="str">
        <f t="shared" si="140"/>
        <v xml:space="preserve">         $       =  $row[""];</v>
      </c>
      <c r="AD79" t="str">
        <f t="shared" si="141"/>
        <v xml:space="preserve">         localStorage.IndustryAnalysisTracker2ndReviewDate               = '&lt;php? echo $IndustryAnalysisTracker2ndReviewDate?&gt;' ;</v>
      </c>
      <c r="AE79" t="str">
        <f t="shared" si="142"/>
        <v>$IndustryAnalysisTracker2ndReviewDate               =  $_POST['IndustryAnalysisTracker2ndReviewDate'] ;</v>
      </c>
      <c r="AF79" t="str">
        <f t="shared" si="168"/>
        <v xml:space="preserve">       localStorage.IndustryAnalysisTracker2ndReviewDate               =  document.ProgressTrackerForm.IndustryAnalysisTracker2ndReviewDate.value;</v>
      </c>
      <c r="AG79" t="str">
        <f t="shared" si="174"/>
        <v xml:space="preserve">   document.ProgressTrackerForm.IndustryAnalysisTracker2ndReviewDate.value =  localStorage.IndustryAnalysisTracker2ndReviewDate;</v>
      </c>
      <c r="AH79" t="s">
        <v>446</v>
      </c>
      <c r="AI79" t="str">
        <f t="shared" si="143"/>
        <v xml:space="preserve">           IndustryAnalysisTracker2ndReviewDate  VARCHAR(100) NOT NULL,</v>
      </c>
      <c r="AJ79" t="str">
        <f t="shared" si="144"/>
        <v xml:space="preserve">        = '$IndustryAnalysisTracker2ndReviewDate',</v>
      </c>
      <c r="AK79" t="str">
        <f t="shared" si="145"/>
        <v xml:space="preserve">       IndustryAnalysisTracker2ndReviewDate,</v>
      </c>
      <c r="AL79" t="str">
        <f t="shared" si="146"/>
        <v xml:space="preserve">       '$IndustryAnalysisTracker2ndReviewDate',</v>
      </c>
    </row>
    <row r="80" spans="1:38" x14ac:dyDescent="0.25">
      <c r="A80">
        <v>78</v>
      </c>
      <c r="B80" t="str">
        <f t="shared" si="147"/>
        <v>IndustryAnalysis</v>
      </c>
      <c r="C80" t="str">
        <f>C64</f>
        <v>Tracker2ndReviewer</v>
      </c>
      <c r="D80" t="str">
        <f t="shared" si="6"/>
        <v>IndustryAnalysisTracker2ndReviewer</v>
      </c>
      <c r="L80" s="3">
        <f t="shared" si="128"/>
        <v>0</v>
      </c>
      <c r="M80" s="3">
        <f t="shared" si="150"/>
        <v>0</v>
      </c>
      <c r="N80" s="14" t="str">
        <f t="shared" si="129"/>
        <v/>
      </c>
      <c r="O80" t="str">
        <f t="shared" si="9"/>
        <v>IndustryAnalysisTracker2ndReviewer</v>
      </c>
      <c r="P80" s="3">
        <f t="shared" si="130"/>
        <v>34</v>
      </c>
      <c r="Q80" s="3">
        <f t="shared" si="154"/>
        <v>50</v>
      </c>
      <c r="R80" s="14" t="str">
        <f t="shared" si="131"/>
        <v xml:space="preserve">IndustryAnalysisTracker2ndReviewer                </v>
      </c>
      <c r="S80" t="str">
        <f t="shared" si="132"/>
        <v>'IndustryAnalysisTracker2ndReviewer'</v>
      </c>
      <c r="T80" t="str">
        <f t="shared" si="133"/>
        <v>$IndustryAnalysisTracker2ndReviewer</v>
      </c>
      <c r="U80" t="str">
        <f t="shared" si="134"/>
        <v>'$IndustryAnalysisTracker2ndReviewer'</v>
      </c>
      <c r="V80">
        <f t="shared" si="135"/>
        <v>37</v>
      </c>
      <c r="W80" s="3">
        <f t="shared" si="160"/>
        <v>53</v>
      </c>
      <c r="X80" s="9" t="str">
        <f t="shared" si="136"/>
        <v xml:space="preserve">localStorage.IndustryAnalysisTracker2ndReviewer                </v>
      </c>
      <c r="Y80" s="7" t="s">
        <v>871</v>
      </c>
      <c r="Z80" t="str">
        <f t="shared" si="137"/>
        <v xml:space="preserve">'$IndustryAnalysisTracker2ndReviewer'                </v>
      </c>
      <c r="AA80" t="str">
        <f t="shared" si="138"/>
        <v>$IndustryAnalysisTracker2ndReviewer                 = NULL;// ProgressTrackerForm</v>
      </c>
      <c r="AB80" t="str">
        <f t="shared" si="139"/>
        <v xml:space="preserve">       if (typeof(localStorage.IndustryAnalysisTracker2ndReviewer                )==  "undefined") { localStorage.IndustryAnalysisTracker2ndReviewer                 = ""};</v>
      </c>
      <c r="AC80" t="str">
        <f t="shared" si="140"/>
        <v xml:space="preserve">         $       =  $row[""];</v>
      </c>
      <c r="AD80" t="str">
        <f t="shared" si="141"/>
        <v xml:space="preserve">         localStorage.IndustryAnalysisTracker2ndReviewer                 = '&lt;php? echo $IndustryAnalysisTracker2ndReviewer?&gt;' ;</v>
      </c>
      <c r="AE80" t="str">
        <f t="shared" si="142"/>
        <v>$IndustryAnalysisTracker2ndReviewer                 =  $_POST['IndustryAnalysisTracker2ndReviewer'] ;</v>
      </c>
      <c r="AF80" t="str">
        <f t="shared" si="168"/>
        <v xml:space="preserve">       localStorage.IndustryAnalysisTracker2ndReviewer                 =  document.ProgressTrackerForm.IndustryAnalysisTracker2ndReviewer.value;</v>
      </c>
      <c r="AG80" t="str">
        <f t="shared" si="174"/>
        <v xml:space="preserve">   document.ProgressTrackerForm.IndustryAnalysisTracker2ndReviewer.value =  localStorage.IndustryAnalysisTracker2ndReviewer;</v>
      </c>
      <c r="AH80" t="s">
        <v>446</v>
      </c>
      <c r="AI80" t="str">
        <f t="shared" si="143"/>
        <v xml:space="preserve">           IndustryAnalysisTracker2ndReviewer  VARCHAR(100) NOT NULL,</v>
      </c>
      <c r="AJ80" t="str">
        <f t="shared" si="144"/>
        <v xml:space="preserve">        = '$IndustryAnalysisTracker2ndReviewer',</v>
      </c>
      <c r="AK80" t="str">
        <f t="shared" si="145"/>
        <v xml:space="preserve">       IndustryAnalysisTracker2ndReviewer,</v>
      </c>
      <c r="AL80" t="str">
        <f t="shared" si="146"/>
        <v xml:space="preserve">       '$IndustryAnalysisTracker2ndReviewer',</v>
      </c>
    </row>
    <row r="81" spans="1:38" x14ac:dyDescent="0.25">
      <c r="A81">
        <v>79</v>
      </c>
      <c r="B81" t="str">
        <f t="shared" si="147"/>
        <v>IndustryAnalysis</v>
      </c>
      <c r="C81" t="str">
        <f>C65</f>
        <v>Tracker1stReviewComment</v>
      </c>
      <c r="D81" t="str">
        <f t="shared" si="6"/>
        <v>IndustryAnalysisTracker1stReviewComment</v>
      </c>
      <c r="L81" s="3">
        <f t="shared" si="128"/>
        <v>0</v>
      </c>
      <c r="M81" s="3">
        <f t="shared" si="150"/>
        <v>0</v>
      </c>
      <c r="N81" s="14" t="str">
        <f t="shared" si="129"/>
        <v/>
      </c>
      <c r="O81" t="str">
        <f t="shared" si="9"/>
        <v>IndustryAnalysisTracker1stReviewComment</v>
      </c>
      <c r="P81" s="3">
        <f t="shared" si="130"/>
        <v>39</v>
      </c>
      <c r="Q81" s="3">
        <f t="shared" si="154"/>
        <v>50</v>
      </c>
      <c r="R81" s="14" t="str">
        <f t="shared" si="131"/>
        <v xml:space="preserve">IndustryAnalysisTracker1stReviewComment           </v>
      </c>
      <c r="S81" t="str">
        <f t="shared" si="132"/>
        <v>'IndustryAnalysisTracker1stReviewComment'</v>
      </c>
      <c r="T81" t="str">
        <f t="shared" si="133"/>
        <v>$IndustryAnalysisTracker1stReviewComment</v>
      </c>
      <c r="U81" t="str">
        <f t="shared" si="134"/>
        <v>'$IndustryAnalysisTracker1stReviewComment'</v>
      </c>
      <c r="V81">
        <f t="shared" si="135"/>
        <v>42</v>
      </c>
      <c r="W81" s="3">
        <f t="shared" si="160"/>
        <v>53</v>
      </c>
      <c r="X81" s="9" t="str">
        <f t="shared" si="136"/>
        <v xml:space="preserve">localStorage.IndustryAnalysisTracker1stReviewComment           </v>
      </c>
      <c r="Y81" s="7" t="s">
        <v>871</v>
      </c>
      <c r="Z81" t="str">
        <f t="shared" si="137"/>
        <v xml:space="preserve">'$IndustryAnalysisTracker1stReviewComment'           </v>
      </c>
      <c r="AA81" t="str">
        <f t="shared" si="138"/>
        <v>$IndustryAnalysisTracker1stReviewComment            = NULL;// ProgressTrackerForm</v>
      </c>
      <c r="AB81" t="str">
        <f t="shared" si="139"/>
        <v xml:space="preserve">       if (typeof(localStorage.IndustryAnalysisTracker1stReviewComment           )==  "undefined") { localStorage.IndustryAnalysisTracker1stReviewComment            = ""};</v>
      </c>
      <c r="AC81" t="str">
        <f t="shared" si="140"/>
        <v xml:space="preserve">         $       =  $row[""];</v>
      </c>
      <c r="AD81" t="str">
        <f t="shared" si="141"/>
        <v xml:space="preserve">         localStorage.IndustryAnalysisTracker1stReviewComment            = '&lt;php? echo $IndustryAnalysisTracker1stReviewComment?&gt;' ;</v>
      </c>
      <c r="AE81" t="str">
        <f t="shared" si="142"/>
        <v>$IndustryAnalysisTracker1stReviewComment            =  $_POST['IndustryAnalysisTracker1stReviewComment'] ;</v>
      </c>
      <c r="AF81" t="str">
        <f t="shared" si="168"/>
        <v xml:space="preserve">       localStorage.IndustryAnalysisTracker1stReviewComment            =  document.ProgressTrackerForm.IndustryAnalysisTracker1stReviewComment.value;</v>
      </c>
      <c r="AG81" t="str">
        <f t="shared" si="174"/>
        <v xml:space="preserve">   document.ProgressTrackerForm.IndustryAnalysisTracker1stReviewComment.value =  localStorage.IndustryAnalysisTracker1stReviewComment;</v>
      </c>
      <c r="AH81" t="s">
        <v>446</v>
      </c>
      <c r="AI81" t="str">
        <f t="shared" si="143"/>
        <v xml:space="preserve">           IndustryAnalysisTracker1stReviewComment  VARCHAR(100) NOT NULL,</v>
      </c>
      <c r="AJ81" t="str">
        <f t="shared" si="144"/>
        <v xml:space="preserve">        = '$IndustryAnalysisTracker1stReviewComment',</v>
      </c>
      <c r="AK81" t="str">
        <f t="shared" si="145"/>
        <v xml:space="preserve">       IndustryAnalysisTracker1stReviewComment,</v>
      </c>
      <c r="AL81" t="str">
        <f t="shared" si="146"/>
        <v xml:space="preserve">       '$IndustryAnalysisTracker1stReviewComment',</v>
      </c>
    </row>
    <row r="82" spans="1:38" x14ac:dyDescent="0.25">
      <c r="A82">
        <v>80</v>
      </c>
      <c r="B82" t="str">
        <f t="shared" si="147"/>
        <v>IndustryAnalysis</v>
      </c>
      <c r="C82" t="str">
        <f>C66</f>
        <v>Tracker2ndReviewComment</v>
      </c>
      <c r="D82" t="str">
        <f t="shared" si="6"/>
        <v>IndustryAnalysisTracker2ndReviewComment</v>
      </c>
      <c r="L82" s="3">
        <f t="shared" si="128"/>
        <v>0</v>
      </c>
      <c r="M82" s="3">
        <f t="shared" si="150"/>
        <v>0</v>
      </c>
      <c r="N82" s="14" t="str">
        <f t="shared" si="129"/>
        <v/>
      </c>
      <c r="O82" t="str">
        <f t="shared" si="9"/>
        <v>IndustryAnalysisTracker2ndReviewComment</v>
      </c>
      <c r="P82" s="3">
        <f t="shared" si="130"/>
        <v>39</v>
      </c>
      <c r="Q82" s="3">
        <f t="shared" si="154"/>
        <v>50</v>
      </c>
      <c r="R82" s="14" t="str">
        <f t="shared" si="131"/>
        <v xml:space="preserve">IndustryAnalysisTracker2ndReviewComment           </v>
      </c>
      <c r="S82" t="str">
        <f t="shared" si="132"/>
        <v>'IndustryAnalysisTracker2ndReviewComment'</v>
      </c>
      <c r="T82" t="str">
        <f t="shared" si="133"/>
        <v>$IndustryAnalysisTracker2ndReviewComment</v>
      </c>
      <c r="U82" t="str">
        <f t="shared" si="134"/>
        <v>'$IndustryAnalysisTracker2ndReviewComment'</v>
      </c>
      <c r="V82">
        <f t="shared" si="135"/>
        <v>42</v>
      </c>
      <c r="W82" s="3">
        <f t="shared" si="160"/>
        <v>53</v>
      </c>
      <c r="X82" s="9" t="str">
        <f t="shared" si="136"/>
        <v xml:space="preserve">localStorage.IndustryAnalysisTracker2ndReviewComment           </v>
      </c>
      <c r="Y82" s="7" t="s">
        <v>871</v>
      </c>
      <c r="Z82" t="str">
        <f t="shared" si="137"/>
        <v xml:space="preserve">'$IndustryAnalysisTracker2ndReviewComment'           </v>
      </c>
      <c r="AA82" t="str">
        <f t="shared" si="138"/>
        <v>$IndustryAnalysisTracker2ndReviewComment            = NULL;// ProgressTrackerForm</v>
      </c>
      <c r="AB82" t="str">
        <f t="shared" si="139"/>
        <v xml:space="preserve">       if (typeof(localStorage.IndustryAnalysisTracker2ndReviewComment           )==  "undefined") { localStorage.IndustryAnalysisTracker2ndReviewComment            = ""};</v>
      </c>
      <c r="AC82" t="str">
        <f t="shared" si="140"/>
        <v xml:space="preserve">         $       =  $row[""];</v>
      </c>
      <c r="AD82" t="str">
        <f t="shared" si="141"/>
        <v xml:space="preserve">         localStorage.IndustryAnalysisTracker2ndReviewComment            = '&lt;php? echo $IndustryAnalysisTracker2ndReviewComment?&gt;' ;</v>
      </c>
      <c r="AE82" t="str">
        <f t="shared" si="142"/>
        <v>$IndustryAnalysisTracker2ndReviewComment            =  $_POST['IndustryAnalysisTracker2ndReviewComment'] ;</v>
      </c>
      <c r="AF82" t="str">
        <f t="shared" si="168"/>
        <v xml:space="preserve">       localStorage.IndustryAnalysisTracker2ndReviewComment            =  document.ProgressTrackerForm.IndustryAnalysisTracker2ndReviewComment.value;</v>
      </c>
      <c r="AG82" t="str">
        <f t="shared" si="174"/>
        <v xml:space="preserve">   document.ProgressTrackerForm.IndustryAnalysisTracker2ndReviewComment.value =  localStorage.IndustryAnalysisTracker2ndReviewComment;</v>
      </c>
      <c r="AH82" t="s">
        <v>446</v>
      </c>
      <c r="AI82" t="str">
        <f t="shared" si="143"/>
        <v xml:space="preserve">           IndustryAnalysisTracker2ndReviewComment  VARCHAR(100) NOT NULL,</v>
      </c>
      <c r="AJ82" t="str">
        <f t="shared" si="144"/>
        <v xml:space="preserve">        = '$IndustryAnalysisTracker2ndReviewComment',</v>
      </c>
      <c r="AK82" t="str">
        <f t="shared" si="145"/>
        <v xml:space="preserve">       IndustryAnalysisTracker2ndReviewComment,</v>
      </c>
      <c r="AL82" t="str">
        <f t="shared" si="146"/>
        <v xml:space="preserve">       '$IndustryAnalysisTracker2ndReviewComment',</v>
      </c>
    </row>
    <row r="83" spans="1:38" x14ac:dyDescent="0.25">
      <c r="A83">
        <v>81</v>
      </c>
      <c r="B83" t="s">
        <v>868</v>
      </c>
      <c r="C83" t="str">
        <f>C75</f>
        <v>TrackerDateSaved</v>
      </c>
      <c r="D83" t="str">
        <f t="shared" si="6"/>
        <v>ShareholderAnalysisTrackerDateSaved</v>
      </c>
      <c r="L83" s="3">
        <f t="shared" si="128"/>
        <v>0</v>
      </c>
      <c r="M83" s="3">
        <f t="shared" si="150"/>
        <v>0</v>
      </c>
      <c r="N83" s="14" t="str">
        <f t="shared" si="129"/>
        <v/>
      </c>
      <c r="O83" t="str">
        <f t="shared" si="9"/>
        <v>ShareholderAnalysisTrackerDateSaved</v>
      </c>
      <c r="P83" s="3">
        <f t="shared" si="130"/>
        <v>35</v>
      </c>
      <c r="Q83" s="3">
        <f t="shared" si="154"/>
        <v>50</v>
      </c>
      <c r="R83" s="14" t="str">
        <f t="shared" si="131"/>
        <v xml:space="preserve">ShareholderAnalysisTrackerDateSaved               </v>
      </c>
      <c r="S83" t="str">
        <f t="shared" si="132"/>
        <v>'ShareholderAnalysisTrackerDateSaved'</v>
      </c>
      <c r="T83" t="str">
        <f t="shared" si="133"/>
        <v>$ShareholderAnalysisTrackerDateSaved</v>
      </c>
      <c r="U83" t="str">
        <f t="shared" si="134"/>
        <v>'$ShareholderAnalysisTrackerDateSaved'</v>
      </c>
      <c r="V83">
        <f t="shared" si="135"/>
        <v>38</v>
      </c>
      <c r="W83" s="3">
        <f t="shared" si="160"/>
        <v>53</v>
      </c>
      <c r="X83" s="9" t="str">
        <f t="shared" si="136"/>
        <v xml:space="preserve">localStorage.ShareholderAnalysisTrackerDateSaved               </v>
      </c>
      <c r="Y83" s="7" t="s">
        <v>871</v>
      </c>
      <c r="Z83" t="str">
        <f t="shared" si="137"/>
        <v xml:space="preserve">'$ShareholderAnalysisTrackerDateSaved'               </v>
      </c>
      <c r="AA83" t="str">
        <f t="shared" si="138"/>
        <v>$ShareholderAnalysisTrackerDateSaved                = NULL;// ProgressTrackerForm</v>
      </c>
      <c r="AB83" t="str">
        <f t="shared" si="139"/>
        <v xml:space="preserve">       if (typeof(localStorage.ShareholderAnalysisTrackerDateSaved               )==  "undefined") { localStorage.ShareholderAnalysisTrackerDateSaved                = ""};</v>
      </c>
      <c r="AC83" t="str">
        <f t="shared" si="140"/>
        <v xml:space="preserve">         $       =  $row[""];</v>
      </c>
      <c r="AD83" t="str">
        <f t="shared" si="141"/>
        <v xml:space="preserve">         localStorage.ShareholderAnalysisTrackerDateSaved                = '&lt;php? echo $ShareholderAnalysisTrackerDateSaved?&gt;' ;</v>
      </c>
      <c r="AE83" t="str">
        <f t="shared" si="142"/>
        <v>$ShareholderAnalysisTrackerDateSaved                =  $_POST['ShareholderAnalysisTrackerDateSaved'] ;</v>
      </c>
      <c r="AF83" t="str">
        <f t="shared" si="168"/>
        <v xml:space="preserve">       localStorage.ShareholderAnalysisTrackerDateSaved                =  document.ProgressTrackerForm.ShareholderAnalysisTrackerDateSaved.value;</v>
      </c>
      <c r="AG83" t="str">
        <f t="shared" si="174"/>
        <v xml:space="preserve">   document.ProgressTrackerForm.ShareholderAnalysisTrackerDateSaved.value =  localStorage.ShareholderAnalysisTrackerDateSaved;</v>
      </c>
      <c r="AH83" t="s">
        <v>446</v>
      </c>
      <c r="AI83" t="str">
        <f t="shared" si="143"/>
        <v xml:space="preserve">           ShareholderAnalysisTrackerDateSaved  VARCHAR(100) NOT NULL,</v>
      </c>
      <c r="AJ83" t="str">
        <f t="shared" si="144"/>
        <v xml:space="preserve">        = '$ShareholderAnalysisTrackerDateSaved',</v>
      </c>
      <c r="AK83" t="str">
        <f t="shared" si="145"/>
        <v xml:space="preserve">       ShareholderAnalysisTrackerDateSaved,</v>
      </c>
      <c r="AL83" t="str">
        <f t="shared" si="146"/>
        <v xml:space="preserve">       '$ShareholderAnalysisTrackerDateSaved',</v>
      </c>
    </row>
    <row r="84" spans="1:38" x14ac:dyDescent="0.25">
      <c r="A84">
        <v>82</v>
      </c>
      <c r="B84" t="str">
        <f t="shared" si="147"/>
        <v>ShareholderAnalysis</v>
      </c>
      <c r="C84" t="str">
        <f>C76</f>
        <v>TrackerSavedBy</v>
      </c>
      <c r="D84" t="str">
        <f t="shared" si="6"/>
        <v>ShareholderAnalysisTrackerSavedBy</v>
      </c>
      <c r="L84" s="3">
        <f t="shared" si="128"/>
        <v>0</v>
      </c>
      <c r="M84" s="3">
        <f t="shared" si="150"/>
        <v>0</v>
      </c>
      <c r="N84" s="14" t="str">
        <f t="shared" si="129"/>
        <v/>
      </c>
      <c r="O84" t="str">
        <f t="shared" si="9"/>
        <v>ShareholderAnalysisTrackerSavedBy</v>
      </c>
      <c r="P84" s="3">
        <f t="shared" si="130"/>
        <v>33</v>
      </c>
      <c r="Q84" s="3">
        <f t="shared" si="154"/>
        <v>50</v>
      </c>
      <c r="R84" s="14" t="str">
        <f t="shared" si="131"/>
        <v xml:space="preserve">ShareholderAnalysisTrackerSavedBy                 </v>
      </c>
      <c r="S84" t="str">
        <f t="shared" si="132"/>
        <v>'ShareholderAnalysisTrackerSavedBy'</v>
      </c>
      <c r="T84" t="str">
        <f t="shared" si="133"/>
        <v>$ShareholderAnalysisTrackerSavedBy</v>
      </c>
      <c r="U84" t="str">
        <f t="shared" si="134"/>
        <v>'$ShareholderAnalysisTrackerSavedBy'</v>
      </c>
      <c r="V84">
        <f t="shared" si="135"/>
        <v>36</v>
      </c>
      <c r="W84" s="3">
        <f t="shared" si="160"/>
        <v>53</v>
      </c>
      <c r="X84" s="9" t="str">
        <f t="shared" si="136"/>
        <v xml:space="preserve">localStorage.ShareholderAnalysisTrackerSavedBy                 </v>
      </c>
      <c r="Y84" s="7" t="s">
        <v>871</v>
      </c>
      <c r="Z84" t="str">
        <f t="shared" si="137"/>
        <v xml:space="preserve">'$ShareholderAnalysisTrackerSavedBy'                 </v>
      </c>
      <c r="AA84" t="str">
        <f t="shared" si="138"/>
        <v>$ShareholderAnalysisTrackerSavedBy                  = NULL;// ProgressTrackerForm</v>
      </c>
      <c r="AB84" t="str">
        <f t="shared" si="139"/>
        <v xml:space="preserve">       if (typeof(localStorage.ShareholderAnalysisTrackerSavedBy                 )==  "undefined") { localStorage.ShareholderAnalysisTrackerSavedBy                  = ""};</v>
      </c>
      <c r="AC84" t="str">
        <f t="shared" si="140"/>
        <v xml:space="preserve">         $       =  $row[""];</v>
      </c>
      <c r="AD84" t="str">
        <f t="shared" si="141"/>
        <v xml:space="preserve">         localStorage.ShareholderAnalysisTrackerSavedBy                  = '&lt;php? echo $ShareholderAnalysisTrackerSavedBy?&gt;' ;</v>
      </c>
      <c r="AE84" t="str">
        <f t="shared" si="142"/>
        <v>$ShareholderAnalysisTrackerSavedBy                  =  $_POST['ShareholderAnalysisTrackerSavedBy'] ;</v>
      </c>
      <c r="AF84" t="str">
        <f t="shared" si="168"/>
        <v xml:space="preserve">       localStorage.ShareholderAnalysisTrackerSavedBy                  =  document.ProgressTrackerForm.ShareholderAnalysisTrackerSavedBy.value;</v>
      </c>
      <c r="AG84" t="str">
        <f t="shared" si="174"/>
        <v xml:space="preserve">   document.ProgressTrackerForm.ShareholderAnalysisTrackerSavedBy.value =  localStorage.ShareholderAnalysisTrackerSavedBy;</v>
      </c>
      <c r="AH84" t="s">
        <v>446</v>
      </c>
      <c r="AI84" t="str">
        <f t="shared" si="143"/>
        <v xml:space="preserve">           ShareholderAnalysisTrackerSavedBy  VARCHAR(100) NOT NULL,</v>
      </c>
      <c r="AJ84" t="str">
        <f t="shared" si="144"/>
        <v xml:space="preserve">        = '$ShareholderAnalysisTrackerSavedBy',</v>
      </c>
      <c r="AK84" t="str">
        <f t="shared" si="145"/>
        <v xml:space="preserve">       ShareholderAnalysisTrackerSavedBy,</v>
      </c>
      <c r="AL84" t="str">
        <f t="shared" si="146"/>
        <v xml:space="preserve">       '$ShareholderAnalysisTrackerSavedBy',</v>
      </c>
    </row>
    <row r="85" spans="1:38" x14ac:dyDescent="0.25">
      <c r="A85">
        <v>83</v>
      </c>
      <c r="B85" t="str">
        <f t="shared" si="147"/>
        <v>ShareholderAnalysis</v>
      </c>
      <c r="C85" t="str">
        <f>C77</f>
        <v>Tracker1stReviewDate</v>
      </c>
      <c r="D85" t="str">
        <f t="shared" ref="D85:D106" si="179">B85&amp;C85</f>
        <v>ShareholderAnalysisTracker1stReviewDate</v>
      </c>
      <c r="L85" s="3">
        <f t="shared" si="128"/>
        <v>0</v>
      </c>
      <c r="M85" s="3">
        <f t="shared" si="150"/>
        <v>0</v>
      </c>
      <c r="N85" s="14" t="str">
        <f t="shared" si="129"/>
        <v/>
      </c>
      <c r="O85" t="str">
        <f t="shared" ref="O85:O106" si="180">D85</f>
        <v>ShareholderAnalysisTracker1stReviewDate</v>
      </c>
      <c r="P85" s="3">
        <f t="shared" si="130"/>
        <v>39</v>
      </c>
      <c r="Q85" s="3">
        <f t="shared" si="154"/>
        <v>50</v>
      </c>
      <c r="R85" s="14" t="str">
        <f t="shared" si="131"/>
        <v xml:space="preserve">ShareholderAnalysisTracker1stReviewDate           </v>
      </c>
      <c r="S85" t="str">
        <f t="shared" si="132"/>
        <v>'ShareholderAnalysisTracker1stReviewDate'</v>
      </c>
      <c r="T85" t="str">
        <f t="shared" si="133"/>
        <v>$ShareholderAnalysisTracker1stReviewDate</v>
      </c>
      <c r="U85" t="str">
        <f t="shared" si="134"/>
        <v>'$ShareholderAnalysisTracker1stReviewDate'</v>
      </c>
      <c r="V85">
        <f t="shared" si="135"/>
        <v>42</v>
      </c>
      <c r="W85" s="3">
        <f t="shared" si="160"/>
        <v>53</v>
      </c>
      <c r="X85" s="9" t="str">
        <f t="shared" si="136"/>
        <v xml:space="preserve">localStorage.ShareholderAnalysisTracker1stReviewDate           </v>
      </c>
      <c r="Y85" s="7" t="s">
        <v>871</v>
      </c>
      <c r="Z85" t="str">
        <f t="shared" si="137"/>
        <v xml:space="preserve">'$ShareholderAnalysisTracker1stReviewDate'           </v>
      </c>
      <c r="AA85" t="str">
        <f t="shared" si="138"/>
        <v>$ShareholderAnalysisTracker1stReviewDate            = NULL;// ProgressTrackerForm</v>
      </c>
      <c r="AB85" t="str">
        <f t="shared" si="139"/>
        <v xml:space="preserve">       if (typeof(localStorage.ShareholderAnalysisTracker1stReviewDate           )==  "undefined") { localStorage.ShareholderAnalysisTracker1stReviewDate            = ""};</v>
      </c>
      <c r="AC85" t="str">
        <f t="shared" si="140"/>
        <v xml:space="preserve">         $       =  $row[""];</v>
      </c>
      <c r="AD85" t="str">
        <f t="shared" si="141"/>
        <v xml:space="preserve">         localStorage.ShareholderAnalysisTracker1stReviewDate            = '&lt;php? echo $ShareholderAnalysisTracker1stReviewDate?&gt;' ;</v>
      </c>
      <c r="AE85" t="str">
        <f t="shared" si="142"/>
        <v>$ShareholderAnalysisTracker1stReviewDate            =  $_POST['ShareholderAnalysisTracker1stReviewDate'] ;</v>
      </c>
      <c r="AF85" t="str">
        <f t="shared" si="168"/>
        <v xml:space="preserve">       localStorage.ShareholderAnalysisTracker1stReviewDate            =  document.ProgressTrackerForm.ShareholderAnalysisTracker1stReviewDate.value;</v>
      </c>
      <c r="AG85" t="str">
        <f t="shared" si="174"/>
        <v xml:space="preserve">   document.ProgressTrackerForm.ShareholderAnalysisTracker1stReviewDate.value =  localStorage.ShareholderAnalysisTracker1stReviewDate;</v>
      </c>
      <c r="AH85" t="s">
        <v>446</v>
      </c>
      <c r="AI85" t="str">
        <f t="shared" si="143"/>
        <v xml:space="preserve">           ShareholderAnalysisTracker1stReviewDate  VARCHAR(100) NOT NULL,</v>
      </c>
      <c r="AJ85" t="str">
        <f t="shared" si="144"/>
        <v xml:space="preserve">        = '$ShareholderAnalysisTracker1stReviewDate',</v>
      </c>
      <c r="AK85" t="str">
        <f t="shared" si="145"/>
        <v xml:space="preserve">       ShareholderAnalysisTracker1stReviewDate,</v>
      </c>
      <c r="AL85" t="str">
        <f t="shared" si="146"/>
        <v xml:space="preserve">       '$ShareholderAnalysisTracker1stReviewDate',</v>
      </c>
    </row>
    <row r="86" spans="1:38" x14ac:dyDescent="0.25">
      <c r="A86">
        <v>84</v>
      </c>
      <c r="B86" t="str">
        <f t="shared" ref="B86" si="181">B85</f>
        <v>ShareholderAnalysis</v>
      </c>
      <c r="C86" t="s">
        <v>872</v>
      </c>
      <c r="D86" t="str">
        <f t="shared" si="179"/>
        <v>ShareholderAnalysisTracker1stReviewer</v>
      </c>
      <c r="L86" s="3">
        <f t="shared" ref="L86" si="182">LEN(K86)</f>
        <v>0</v>
      </c>
      <c r="M86" s="3">
        <f t="shared" si="150"/>
        <v>0</v>
      </c>
      <c r="N86" s="14" t="str">
        <f t="shared" ref="N86" si="183">K86&amp;REPT(" ",M86-L86)</f>
        <v/>
      </c>
      <c r="O86" t="str">
        <f t="shared" si="180"/>
        <v>ShareholderAnalysisTracker1stReviewer</v>
      </c>
      <c r="P86" s="3">
        <f t="shared" ref="P86" si="184">LEN(O86)</f>
        <v>37</v>
      </c>
      <c r="Q86" s="3">
        <f t="shared" si="154"/>
        <v>50</v>
      </c>
      <c r="R86" s="14" t="str">
        <f t="shared" ref="R86" si="185">O86&amp;REPT(" ",Q86-P86)</f>
        <v xml:space="preserve">ShareholderAnalysisTracker1stReviewer             </v>
      </c>
      <c r="S86" t="str">
        <f t="shared" ref="S86" si="186">"'"&amp;O86&amp;"'"</f>
        <v>'ShareholderAnalysisTracker1stReviewer'</v>
      </c>
      <c r="T86" t="str">
        <f t="shared" ref="T86" si="187">"$"&amp;O86</f>
        <v>$ShareholderAnalysisTracker1stReviewer</v>
      </c>
      <c r="U86" t="str">
        <f t="shared" ref="U86" si="188">"'"&amp;T86&amp;"'"</f>
        <v>'$ShareholderAnalysisTracker1stReviewer'</v>
      </c>
      <c r="V86">
        <f t="shared" ref="V86" si="189">LEN(U86)</f>
        <v>40</v>
      </c>
      <c r="W86" s="3">
        <f t="shared" si="160"/>
        <v>53</v>
      </c>
      <c r="X86" s="9" t="str">
        <f t="shared" ref="X86" si="190">"localStorage."&amp;R86</f>
        <v xml:space="preserve">localStorage.ShareholderAnalysisTracker1stReviewer             </v>
      </c>
      <c r="Y86" s="7" t="s">
        <v>871</v>
      </c>
      <c r="Z86" t="str">
        <f t="shared" ref="Z86" si="191">U86&amp;REPT(" ",W86-V86)</f>
        <v xml:space="preserve">'$ShareholderAnalysisTracker1stReviewer'             </v>
      </c>
      <c r="AA86" t="str">
        <f t="shared" ref="AA86" si="192">SUBSTITUTE(Z86,"'","")&amp;" = "&amp;"NULL"&amp;";" &amp; "// "&amp;Y86</f>
        <v>$ShareholderAnalysisTracker1stReviewer              = NULL;// ProgressTrackerForm</v>
      </c>
      <c r="AB86" t="str">
        <f t="shared" ref="AB86" si="193">"       if ("&amp;"typeof("&amp;X86&amp;")"&amp;"==  "&amp;CHAR(34)&amp;"undefined"&amp;CHAR(34)&amp;") { "&amp;X86&amp;" = "&amp;IF(RIGHT(O86,5)="Score",0,IF(RIGHT(O86,6)="Rating",CHAR(34)&amp;"Medium"&amp;CHAR(34),CHAR(34)&amp;""&amp;CHAR(34)))&amp;"};"</f>
        <v xml:space="preserve">       if (typeof(localStorage.ShareholderAnalysisTracker1stReviewer             )==  "undefined") { localStorage.ShareholderAnalysisTracker1stReviewer              = ""};</v>
      </c>
      <c r="AC86" t="str">
        <f t="shared" ref="AC86" si="194">"         $"&amp;N86&amp;"       =  $row["&amp;CHAR(34)&amp;K86&amp;CHAR(34)&amp;"];"</f>
        <v xml:space="preserve">         $       =  $row[""];</v>
      </c>
      <c r="AD86" t="str">
        <f t="shared" ref="AD86" si="195">"         "&amp;X86&amp;" = '&lt;php? echo "&amp;SUBSTITUTE( U86,"'","")&amp;"?&gt;' ;"</f>
        <v xml:space="preserve">         localStorage.ShareholderAnalysisTracker1stReviewer              = '&lt;php? echo $ShareholderAnalysisTracker1stReviewer?&gt;' ;</v>
      </c>
      <c r="AE86" t="str">
        <f t="shared" ref="AE86" si="196">SUBSTITUTE(Z86,"'","")&amp;" =  "&amp;"$_POST["&amp;S86&amp;"] "&amp;";"</f>
        <v>$ShareholderAnalysisTracker1stReviewer              =  $_POST['ShareholderAnalysisTracker1stReviewer'] ;</v>
      </c>
      <c r="AF86" t="str">
        <f t="shared" si="168"/>
        <v xml:space="preserve">       localStorage.ShareholderAnalysisTracker1stReviewer              =  document.ProgressTrackerForm.ShareholderAnalysisTracker1stReviewer.value;</v>
      </c>
      <c r="AG86" t="str">
        <f t="shared" si="174"/>
        <v xml:space="preserve">   document.ProgressTrackerForm.ShareholderAnalysisTracker1stReviewer.value =  localStorage.ShareholderAnalysisTracker1stReviewer;</v>
      </c>
      <c r="AH86" t="s">
        <v>450</v>
      </c>
      <c r="AI86" t="str">
        <f t="shared" ref="AI86" si="197" xml:space="preserve"> "           "&amp;O86&amp;"  "&amp;AH86&amp;" NOT NULL,"</f>
        <v xml:space="preserve">           ShareholderAnalysisTracker1stReviewer  INT NOT NULL,</v>
      </c>
      <c r="AJ86" t="str">
        <f t="shared" ref="AJ86" si="198">"       "&amp;N86&amp;" = "&amp;U86&amp;","</f>
        <v xml:space="preserve">        = '$ShareholderAnalysisTracker1stReviewer',</v>
      </c>
      <c r="AK86" t="str">
        <f t="shared" ref="AK86" si="199">"       "&amp;O86&amp;","</f>
        <v xml:space="preserve">       ShareholderAnalysisTracker1stReviewer,</v>
      </c>
      <c r="AL86" t="str">
        <f t="shared" ref="AL86" si="200">"       "&amp;U86&amp;","</f>
        <v xml:space="preserve">       '$ShareholderAnalysisTracker1stReviewer',</v>
      </c>
    </row>
    <row r="87" spans="1:38" x14ac:dyDescent="0.25">
      <c r="A87">
        <v>85</v>
      </c>
      <c r="B87" t="str">
        <f>B85</f>
        <v>ShareholderAnalysis</v>
      </c>
      <c r="C87" t="str">
        <f t="shared" ref="C87:C93" si="201">C79</f>
        <v>Tracker2ndReviewDate</v>
      </c>
      <c r="D87" t="str">
        <f t="shared" si="179"/>
        <v>ShareholderAnalysisTracker2ndReviewDate</v>
      </c>
      <c r="L87" s="3">
        <f t="shared" si="128"/>
        <v>0</v>
      </c>
      <c r="M87" s="3">
        <f t="shared" si="150"/>
        <v>0</v>
      </c>
      <c r="N87" s="14" t="str">
        <f t="shared" si="129"/>
        <v/>
      </c>
      <c r="O87" t="str">
        <f t="shared" si="180"/>
        <v>ShareholderAnalysisTracker2ndReviewDate</v>
      </c>
      <c r="P87" s="3">
        <f t="shared" si="130"/>
        <v>39</v>
      </c>
      <c r="Q87" s="3">
        <f t="shared" si="154"/>
        <v>50</v>
      </c>
      <c r="R87" s="14" t="str">
        <f t="shared" si="131"/>
        <v xml:space="preserve">ShareholderAnalysisTracker2ndReviewDate           </v>
      </c>
      <c r="S87" t="str">
        <f t="shared" si="132"/>
        <v>'ShareholderAnalysisTracker2ndReviewDate'</v>
      </c>
      <c r="T87" t="str">
        <f t="shared" si="133"/>
        <v>$ShareholderAnalysisTracker2ndReviewDate</v>
      </c>
      <c r="U87" t="str">
        <f t="shared" si="134"/>
        <v>'$ShareholderAnalysisTracker2ndReviewDate'</v>
      </c>
      <c r="V87">
        <f t="shared" si="135"/>
        <v>42</v>
      </c>
      <c r="W87" s="3">
        <f t="shared" si="160"/>
        <v>53</v>
      </c>
      <c r="X87" s="9" t="str">
        <f t="shared" si="136"/>
        <v xml:space="preserve">localStorage.ShareholderAnalysisTracker2ndReviewDate           </v>
      </c>
      <c r="Y87" s="7" t="s">
        <v>871</v>
      </c>
      <c r="Z87" t="str">
        <f t="shared" si="137"/>
        <v xml:space="preserve">'$ShareholderAnalysisTracker2ndReviewDate'           </v>
      </c>
      <c r="AA87" t="str">
        <f t="shared" si="138"/>
        <v>$ShareholderAnalysisTracker2ndReviewDate            = NULL;// ProgressTrackerForm</v>
      </c>
      <c r="AB87" t="str">
        <f t="shared" si="139"/>
        <v xml:space="preserve">       if (typeof(localStorage.ShareholderAnalysisTracker2ndReviewDate           )==  "undefined") { localStorage.ShareholderAnalysisTracker2ndReviewDate            = ""};</v>
      </c>
      <c r="AC87" t="str">
        <f t="shared" si="140"/>
        <v xml:space="preserve">         $       =  $row[""];</v>
      </c>
      <c r="AD87" t="str">
        <f t="shared" si="141"/>
        <v xml:space="preserve">         localStorage.ShareholderAnalysisTracker2ndReviewDate            = '&lt;php? echo $ShareholderAnalysisTracker2ndReviewDate?&gt;' ;</v>
      </c>
      <c r="AE87" t="str">
        <f t="shared" si="142"/>
        <v>$ShareholderAnalysisTracker2ndReviewDate            =  $_POST['ShareholderAnalysisTracker2ndReviewDate'] ;</v>
      </c>
      <c r="AF87" t="str">
        <f t="shared" si="168"/>
        <v xml:space="preserve">       localStorage.ShareholderAnalysisTracker2ndReviewDate            =  document.ProgressTrackerForm.ShareholderAnalysisTracker2ndReviewDate.value;</v>
      </c>
      <c r="AG87" t="str">
        <f t="shared" si="174"/>
        <v xml:space="preserve">   document.ProgressTrackerForm.ShareholderAnalysisTracker2ndReviewDate.value =  localStorage.ShareholderAnalysisTracker2ndReviewDate;</v>
      </c>
      <c r="AH87" t="s">
        <v>446</v>
      </c>
      <c r="AI87" t="str">
        <f t="shared" si="143"/>
        <v xml:space="preserve">           ShareholderAnalysisTracker2ndReviewDate  VARCHAR(100) NOT NULL,</v>
      </c>
      <c r="AJ87" t="str">
        <f t="shared" si="144"/>
        <v xml:space="preserve">        = '$ShareholderAnalysisTracker2ndReviewDate',</v>
      </c>
      <c r="AK87" t="str">
        <f t="shared" si="145"/>
        <v xml:space="preserve">       ShareholderAnalysisTracker2ndReviewDate,</v>
      </c>
      <c r="AL87" t="str">
        <f t="shared" si="146"/>
        <v xml:space="preserve">       '$ShareholderAnalysisTracker2ndReviewDate',</v>
      </c>
    </row>
    <row r="88" spans="1:38" x14ac:dyDescent="0.25">
      <c r="A88">
        <v>86</v>
      </c>
      <c r="B88" t="str">
        <f t="shared" ref="B88:B100" si="202">B87</f>
        <v>ShareholderAnalysis</v>
      </c>
      <c r="C88" t="str">
        <f t="shared" si="201"/>
        <v>Tracker2ndReviewer</v>
      </c>
      <c r="D88" t="str">
        <f t="shared" si="179"/>
        <v>ShareholderAnalysisTracker2ndReviewer</v>
      </c>
      <c r="L88" s="3">
        <f t="shared" ref="L88:L100" si="203">LEN(K88)</f>
        <v>0</v>
      </c>
      <c r="M88" s="3">
        <f t="shared" si="150"/>
        <v>0</v>
      </c>
      <c r="N88" s="14" t="str">
        <f t="shared" ref="N88:N100" si="204">K88&amp;REPT(" ",M88-L88)</f>
        <v/>
      </c>
      <c r="O88" t="str">
        <f t="shared" si="180"/>
        <v>ShareholderAnalysisTracker2ndReviewer</v>
      </c>
      <c r="P88" s="3">
        <f t="shared" ref="P88:P100" si="205">LEN(O88)</f>
        <v>37</v>
      </c>
      <c r="Q88" s="3">
        <f t="shared" si="154"/>
        <v>50</v>
      </c>
      <c r="R88" s="14" t="str">
        <f t="shared" ref="R88:R100" si="206">O88&amp;REPT(" ",Q88-P88)</f>
        <v xml:space="preserve">ShareholderAnalysisTracker2ndReviewer             </v>
      </c>
      <c r="S88" t="str">
        <f t="shared" ref="S88:S100" si="207">"'"&amp;O88&amp;"'"</f>
        <v>'ShareholderAnalysisTracker2ndReviewer'</v>
      </c>
      <c r="T88" t="str">
        <f t="shared" ref="T88:T100" si="208">"$"&amp;O88</f>
        <v>$ShareholderAnalysisTracker2ndReviewer</v>
      </c>
      <c r="U88" t="str">
        <f t="shared" ref="U88:U100" si="209">"'"&amp;T88&amp;"'"</f>
        <v>'$ShareholderAnalysisTracker2ndReviewer'</v>
      </c>
      <c r="V88">
        <f t="shared" ref="V88:V100" si="210">LEN(U88)</f>
        <v>40</v>
      </c>
      <c r="W88" s="3">
        <f t="shared" si="160"/>
        <v>53</v>
      </c>
      <c r="X88" s="9" t="str">
        <f t="shared" ref="X88:X100" si="211">"localStorage."&amp;R88</f>
        <v xml:space="preserve">localStorage.ShareholderAnalysisTracker2ndReviewer             </v>
      </c>
      <c r="Y88" s="7" t="s">
        <v>871</v>
      </c>
      <c r="Z88" t="str">
        <f t="shared" ref="Z88:Z100" si="212">U88&amp;REPT(" ",W88-V88)</f>
        <v xml:space="preserve">'$ShareholderAnalysisTracker2ndReviewer'             </v>
      </c>
      <c r="AA88" t="str">
        <f t="shared" ref="AA88:AA100" si="213">SUBSTITUTE(Z88,"'","")&amp;" = "&amp;"NULL"&amp;";" &amp; "// "&amp;Y88</f>
        <v>$ShareholderAnalysisTracker2ndReviewer              = NULL;// ProgressTrackerForm</v>
      </c>
      <c r="AB88" t="str">
        <f t="shared" ref="AB88:AB100" si="214">"       if ("&amp;"typeof("&amp;X88&amp;")"&amp;"==  "&amp;CHAR(34)&amp;"undefined"&amp;CHAR(34)&amp;") { "&amp;X88&amp;" = "&amp;IF(RIGHT(O88,5)="Score",0,IF(RIGHT(O88,6)="Rating",CHAR(34)&amp;"Medium"&amp;CHAR(34),CHAR(34)&amp;""&amp;CHAR(34)))&amp;"};"</f>
        <v xml:space="preserve">       if (typeof(localStorage.ShareholderAnalysisTracker2ndReviewer             )==  "undefined") { localStorage.ShareholderAnalysisTracker2ndReviewer              = ""};</v>
      </c>
      <c r="AC88" t="str">
        <f t="shared" ref="AC88:AC100" si="215">"         $"&amp;N88&amp;"       =  $row["&amp;CHAR(34)&amp;K88&amp;CHAR(34)&amp;"];"</f>
        <v xml:space="preserve">         $       =  $row[""];</v>
      </c>
      <c r="AD88" t="str">
        <f t="shared" ref="AD88:AD100" si="216">"         "&amp;X88&amp;" = '&lt;php? echo "&amp;SUBSTITUTE( U88,"'","")&amp;"?&gt;' ;"</f>
        <v xml:space="preserve">         localStorage.ShareholderAnalysisTracker2ndReviewer              = '&lt;php? echo $ShareholderAnalysisTracker2ndReviewer?&gt;' ;</v>
      </c>
      <c r="AE88" t="str">
        <f t="shared" ref="AE88:AE100" si="217">SUBSTITUTE(Z88,"'","")&amp;" =  "&amp;"$_POST["&amp;S88&amp;"] "&amp;";"</f>
        <v>$ShareholderAnalysisTracker2ndReviewer              =  $_POST['ShareholderAnalysisTracker2ndReviewer'] ;</v>
      </c>
      <c r="AF88" t="str">
        <f t="shared" si="168"/>
        <v xml:space="preserve">       localStorage.ShareholderAnalysisTracker2ndReviewer              =  document.ProgressTrackerForm.ShareholderAnalysisTracker2ndReviewer.value;</v>
      </c>
      <c r="AG88" t="str">
        <f t="shared" si="174"/>
        <v xml:space="preserve">   document.ProgressTrackerForm.ShareholderAnalysisTracker2ndReviewer.value =  localStorage.ShareholderAnalysisTracker2ndReviewer;</v>
      </c>
      <c r="AH88" t="s">
        <v>446</v>
      </c>
      <c r="AI88" t="str">
        <f t="shared" ref="AI88:AI100" si="218" xml:space="preserve"> "           "&amp;O88&amp;"  "&amp;AH88&amp;" NOT NULL,"</f>
        <v xml:space="preserve">           ShareholderAnalysisTracker2ndReviewer  VARCHAR(100) NOT NULL,</v>
      </c>
      <c r="AJ88" t="str">
        <f t="shared" ref="AJ88:AJ100" si="219">"       "&amp;N88&amp;" = "&amp;U88&amp;","</f>
        <v xml:space="preserve">        = '$ShareholderAnalysisTracker2ndReviewer',</v>
      </c>
      <c r="AK88" t="str">
        <f t="shared" ref="AK88:AK100" si="220">"       "&amp;O88&amp;","</f>
        <v xml:space="preserve">       ShareholderAnalysisTracker2ndReviewer,</v>
      </c>
      <c r="AL88" t="str">
        <f t="shared" ref="AL88:AL100" si="221">"       "&amp;U88&amp;","</f>
        <v xml:space="preserve">       '$ShareholderAnalysisTracker2ndReviewer',</v>
      </c>
    </row>
    <row r="89" spans="1:38" x14ac:dyDescent="0.25">
      <c r="A89">
        <v>87</v>
      </c>
      <c r="B89" t="str">
        <f t="shared" si="202"/>
        <v>ShareholderAnalysis</v>
      </c>
      <c r="C89" t="str">
        <f t="shared" si="201"/>
        <v>Tracker1stReviewComment</v>
      </c>
      <c r="D89" t="str">
        <f t="shared" si="179"/>
        <v>ShareholderAnalysisTracker1stReviewComment</v>
      </c>
      <c r="L89" s="3">
        <f t="shared" si="203"/>
        <v>0</v>
      </c>
      <c r="M89" s="3">
        <f t="shared" si="150"/>
        <v>0</v>
      </c>
      <c r="N89" s="14" t="str">
        <f t="shared" si="204"/>
        <v/>
      </c>
      <c r="O89" t="str">
        <f t="shared" si="180"/>
        <v>ShareholderAnalysisTracker1stReviewComment</v>
      </c>
      <c r="P89" s="3">
        <f t="shared" si="205"/>
        <v>42</v>
      </c>
      <c r="Q89" s="3">
        <f t="shared" si="154"/>
        <v>50</v>
      </c>
      <c r="R89" s="14" t="str">
        <f t="shared" si="206"/>
        <v xml:space="preserve">ShareholderAnalysisTracker1stReviewComment        </v>
      </c>
      <c r="S89" t="str">
        <f t="shared" si="207"/>
        <v>'ShareholderAnalysisTracker1stReviewComment'</v>
      </c>
      <c r="T89" t="str">
        <f t="shared" si="208"/>
        <v>$ShareholderAnalysisTracker1stReviewComment</v>
      </c>
      <c r="U89" t="str">
        <f t="shared" si="209"/>
        <v>'$ShareholderAnalysisTracker1stReviewComment'</v>
      </c>
      <c r="V89">
        <f t="shared" si="210"/>
        <v>45</v>
      </c>
      <c r="W89" s="3">
        <f t="shared" si="160"/>
        <v>53</v>
      </c>
      <c r="X89" s="9" t="str">
        <f t="shared" si="211"/>
        <v xml:space="preserve">localStorage.ShareholderAnalysisTracker1stReviewComment        </v>
      </c>
      <c r="Y89" s="7" t="s">
        <v>871</v>
      </c>
      <c r="Z89" t="str">
        <f t="shared" si="212"/>
        <v xml:space="preserve">'$ShareholderAnalysisTracker1stReviewComment'        </v>
      </c>
      <c r="AA89" t="str">
        <f t="shared" si="213"/>
        <v>$ShareholderAnalysisTracker1stReviewComment         = NULL;// ProgressTrackerForm</v>
      </c>
      <c r="AB89" t="str">
        <f t="shared" si="214"/>
        <v xml:space="preserve">       if (typeof(localStorage.ShareholderAnalysisTracker1stReviewComment        )==  "undefined") { localStorage.ShareholderAnalysisTracker1stReviewComment         = ""};</v>
      </c>
      <c r="AC89" t="str">
        <f t="shared" si="215"/>
        <v xml:space="preserve">         $       =  $row[""];</v>
      </c>
      <c r="AD89" t="str">
        <f t="shared" si="216"/>
        <v xml:space="preserve">         localStorage.ShareholderAnalysisTracker1stReviewComment         = '&lt;php? echo $ShareholderAnalysisTracker1stReviewComment?&gt;' ;</v>
      </c>
      <c r="AE89" t="str">
        <f t="shared" si="217"/>
        <v>$ShareholderAnalysisTracker1stReviewComment         =  $_POST['ShareholderAnalysisTracker1stReviewComment'] ;</v>
      </c>
      <c r="AF89" t="str">
        <f t="shared" si="168"/>
        <v xml:space="preserve">       localStorage.ShareholderAnalysisTracker1stReviewComment         =  document.ProgressTrackerForm.ShareholderAnalysisTracker1stReviewComment.value;</v>
      </c>
      <c r="AG89" t="str">
        <f t="shared" si="174"/>
        <v xml:space="preserve">   document.ProgressTrackerForm.ShareholderAnalysisTracker1stReviewComment.value =  localStorage.ShareholderAnalysisTracker1stReviewComment;</v>
      </c>
      <c r="AH89" t="s">
        <v>446</v>
      </c>
      <c r="AI89" t="str">
        <f t="shared" si="218"/>
        <v xml:space="preserve">           ShareholderAnalysisTracker1stReviewComment  VARCHAR(100) NOT NULL,</v>
      </c>
      <c r="AJ89" t="str">
        <f t="shared" si="219"/>
        <v xml:space="preserve">        = '$ShareholderAnalysisTracker1stReviewComment',</v>
      </c>
      <c r="AK89" t="str">
        <f t="shared" si="220"/>
        <v xml:space="preserve">       ShareholderAnalysisTracker1stReviewComment,</v>
      </c>
      <c r="AL89" t="str">
        <f t="shared" si="221"/>
        <v xml:space="preserve">       '$ShareholderAnalysisTracker1stReviewComment',</v>
      </c>
    </row>
    <row r="90" spans="1:38" x14ac:dyDescent="0.25">
      <c r="A90">
        <v>88</v>
      </c>
      <c r="B90" t="str">
        <f t="shared" si="202"/>
        <v>ShareholderAnalysis</v>
      </c>
      <c r="C90" t="str">
        <f t="shared" si="201"/>
        <v>Tracker2ndReviewComment</v>
      </c>
      <c r="D90" t="str">
        <f t="shared" si="179"/>
        <v>ShareholderAnalysisTracker2ndReviewComment</v>
      </c>
      <c r="L90" s="3">
        <f t="shared" si="203"/>
        <v>0</v>
      </c>
      <c r="M90" s="3">
        <f t="shared" si="150"/>
        <v>0</v>
      </c>
      <c r="N90" s="14" t="str">
        <f t="shared" si="204"/>
        <v/>
      </c>
      <c r="O90" t="str">
        <f t="shared" si="180"/>
        <v>ShareholderAnalysisTracker2ndReviewComment</v>
      </c>
      <c r="P90" s="3">
        <f t="shared" si="205"/>
        <v>42</v>
      </c>
      <c r="Q90" s="3">
        <f t="shared" si="154"/>
        <v>50</v>
      </c>
      <c r="R90" s="14" t="str">
        <f t="shared" si="206"/>
        <v xml:space="preserve">ShareholderAnalysisTracker2ndReviewComment        </v>
      </c>
      <c r="S90" t="str">
        <f t="shared" si="207"/>
        <v>'ShareholderAnalysisTracker2ndReviewComment'</v>
      </c>
      <c r="T90" t="str">
        <f t="shared" si="208"/>
        <v>$ShareholderAnalysisTracker2ndReviewComment</v>
      </c>
      <c r="U90" t="str">
        <f t="shared" si="209"/>
        <v>'$ShareholderAnalysisTracker2ndReviewComment'</v>
      </c>
      <c r="V90">
        <f t="shared" si="210"/>
        <v>45</v>
      </c>
      <c r="W90" s="3">
        <f t="shared" si="160"/>
        <v>53</v>
      </c>
      <c r="X90" s="9" t="str">
        <f t="shared" si="211"/>
        <v xml:space="preserve">localStorage.ShareholderAnalysisTracker2ndReviewComment        </v>
      </c>
      <c r="Y90" s="7" t="s">
        <v>871</v>
      </c>
      <c r="Z90" t="str">
        <f t="shared" si="212"/>
        <v xml:space="preserve">'$ShareholderAnalysisTracker2ndReviewComment'        </v>
      </c>
      <c r="AA90" t="str">
        <f t="shared" si="213"/>
        <v>$ShareholderAnalysisTracker2ndReviewComment         = NULL;// ProgressTrackerForm</v>
      </c>
      <c r="AB90" t="str">
        <f t="shared" si="214"/>
        <v xml:space="preserve">       if (typeof(localStorage.ShareholderAnalysisTracker2ndReviewComment        )==  "undefined") { localStorage.ShareholderAnalysisTracker2ndReviewComment         = ""};</v>
      </c>
      <c r="AC90" t="str">
        <f t="shared" si="215"/>
        <v xml:space="preserve">         $       =  $row[""];</v>
      </c>
      <c r="AD90" t="str">
        <f t="shared" si="216"/>
        <v xml:space="preserve">         localStorage.ShareholderAnalysisTracker2ndReviewComment         = '&lt;php? echo $ShareholderAnalysisTracker2ndReviewComment?&gt;' ;</v>
      </c>
      <c r="AE90" t="str">
        <f t="shared" si="217"/>
        <v>$ShareholderAnalysisTracker2ndReviewComment         =  $_POST['ShareholderAnalysisTracker2ndReviewComment'] ;</v>
      </c>
      <c r="AF90" t="str">
        <f t="shared" si="168"/>
        <v xml:space="preserve">       localStorage.ShareholderAnalysisTracker2ndReviewComment         =  document.ProgressTrackerForm.ShareholderAnalysisTracker2ndReviewComment.value;</v>
      </c>
      <c r="AG90" t="str">
        <f t="shared" si="174"/>
        <v xml:space="preserve">   document.ProgressTrackerForm.ShareholderAnalysisTracker2ndReviewComment.value =  localStorage.ShareholderAnalysisTracker2ndReviewComment;</v>
      </c>
      <c r="AH90" t="s">
        <v>446</v>
      </c>
      <c r="AI90" t="str">
        <f t="shared" si="218"/>
        <v xml:space="preserve">           ShareholderAnalysisTracker2ndReviewComment  VARCHAR(100) NOT NULL,</v>
      </c>
      <c r="AJ90" t="str">
        <f t="shared" si="219"/>
        <v xml:space="preserve">        = '$ShareholderAnalysisTracker2ndReviewComment',</v>
      </c>
      <c r="AK90" t="str">
        <f t="shared" si="220"/>
        <v xml:space="preserve">       ShareholderAnalysisTracker2ndReviewComment,</v>
      </c>
      <c r="AL90" t="str">
        <f t="shared" si="221"/>
        <v xml:space="preserve">       '$ShareholderAnalysisTracker2ndReviewComment',</v>
      </c>
    </row>
    <row r="91" spans="1:38" x14ac:dyDescent="0.25">
      <c r="A91">
        <v>89</v>
      </c>
      <c r="B91" t="s">
        <v>869</v>
      </c>
      <c r="C91" t="str">
        <f t="shared" si="201"/>
        <v>TrackerDateSaved</v>
      </c>
      <c r="D91" t="str">
        <f t="shared" si="179"/>
        <v>BehavioralAnalysisTrackerDateSaved</v>
      </c>
      <c r="L91" s="3">
        <f t="shared" si="203"/>
        <v>0</v>
      </c>
      <c r="M91" s="3">
        <f t="shared" si="150"/>
        <v>0</v>
      </c>
      <c r="N91" s="14" t="str">
        <f t="shared" si="204"/>
        <v/>
      </c>
      <c r="O91" t="str">
        <f t="shared" si="180"/>
        <v>BehavioralAnalysisTrackerDateSaved</v>
      </c>
      <c r="P91" s="3">
        <f t="shared" si="205"/>
        <v>34</v>
      </c>
      <c r="Q91" s="3">
        <f t="shared" si="154"/>
        <v>50</v>
      </c>
      <c r="R91" s="14" t="str">
        <f t="shared" si="206"/>
        <v xml:space="preserve">BehavioralAnalysisTrackerDateSaved                </v>
      </c>
      <c r="S91" t="str">
        <f t="shared" si="207"/>
        <v>'BehavioralAnalysisTrackerDateSaved'</v>
      </c>
      <c r="T91" t="str">
        <f t="shared" si="208"/>
        <v>$BehavioralAnalysisTrackerDateSaved</v>
      </c>
      <c r="U91" t="str">
        <f t="shared" si="209"/>
        <v>'$BehavioralAnalysisTrackerDateSaved'</v>
      </c>
      <c r="V91">
        <f t="shared" si="210"/>
        <v>37</v>
      </c>
      <c r="W91" s="3">
        <f t="shared" si="160"/>
        <v>53</v>
      </c>
      <c r="X91" s="9" t="str">
        <f t="shared" si="211"/>
        <v xml:space="preserve">localStorage.BehavioralAnalysisTrackerDateSaved                </v>
      </c>
      <c r="Y91" s="7" t="s">
        <v>871</v>
      </c>
      <c r="Z91" t="str">
        <f t="shared" si="212"/>
        <v xml:space="preserve">'$BehavioralAnalysisTrackerDateSaved'                </v>
      </c>
      <c r="AA91" t="str">
        <f t="shared" si="213"/>
        <v>$BehavioralAnalysisTrackerDateSaved                 = NULL;// ProgressTrackerForm</v>
      </c>
      <c r="AB91" t="str">
        <f t="shared" si="214"/>
        <v xml:space="preserve">       if (typeof(localStorage.BehavioralAnalysisTrackerDateSaved                )==  "undefined") { localStorage.BehavioralAnalysisTrackerDateSaved                 = ""};</v>
      </c>
      <c r="AC91" t="str">
        <f t="shared" si="215"/>
        <v xml:space="preserve">         $       =  $row[""];</v>
      </c>
      <c r="AD91" t="str">
        <f t="shared" si="216"/>
        <v xml:space="preserve">         localStorage.BehavioralAnalysisTrackerDateSaved                 = '&lt;php? echo $BehavioralAnalysisTrackerDateSaved?&gt;' ;</v>
      </c>
      <c r="AE91" t="str">
        <f t="shared" si="217"/>
        <v>$BehavioralAnalysisTrackerDateSaved                 =  $_POST['BehavioralAnalysisTrackerDateSaved'] ;</v>
      </c>
      <c r="AF91" t="str">
        <f t="shared" si="168"/>
        <v xml:space="preserve">       localStorage.BehavioralAnalysisTrackerDateSaved                 =  document.ProgressTrackerForm.BehavioralAnalysisTrackerDateSaved.value;</v>
      </c>
      <c r="AG91" t="str">
        <f t="shared" si="174"/>
        <v xml:space="preserve">   document.ProgressTrackerForm.BehavioralAnalysisTrackerDateSaved.value =  localStorage.BehavioralAnalysisTrackerDateSaved;</v>
      </c>
      <c r="AH91" t="s">
        <v>446</v>
      </c>
      <c r="AI91" t="str">
        <f t="shared" si="218"/>
        <v xml:space="preserve">           BehavioralAnalysisTrackerDateSaved  VARCHAR(100) NOT NULL,</v>
      </c>
      <c r="AJ91" t="str">
        <f t="shared" si="219"/>
        <v xml:space="preserve">        = '$BehavioralAnalysisTrackerDateSaved',</v>
      </c>
      <c r="AK91" t="str">
        <f t="shared" si="220"/>
        <v xml:space="preserve">       BehavioralAnalysisTrackerDateSaved,</v>
      </c>
      <c r="AL91" t="str">
        <f t="shared" si="221"/>
        <v xml:space="preserve">       '$BehavioralAnalysisTrackerDateSaved',</v>
      </c>
    </row>
    <row r="92" spans="1:38" x14ac:dyDescent="0.25">
      <c r="A92">
        <v>90</v>
      </c>
      <c r="B92" t="str">
        <f t="shared" si="202"/>
        <v>BehavioralAnalysis</v>
      </c>
      <c r="C92" t="str">
        <f t="shared" si="201"/>
        <v>TrackerSavedBy</v>
      </c>
      <c r="D92" t="str">
        <f t="shared" si="179"/>
        <v>BehavioralAnalysisTrackerSavedBy</v>
      </c>
      <c r="L92" s="3">
        <f t="shared" si="203"/>
        <v>0</v>
      </c>
      <c r="M92" s="3">
        <f t="shared" si="150"/>
        <v>0</v>
      </c>
      <c r="N92" s="14" t="str">
        <f t="shared" si="204"/>
        <v/>
      </c>
      <c r="O92" t="str">
        <f t="shared" si="180"/>
        <v>BehavioralAnalysisTrackerSavedBy</v>
      </c>
      <c r="P92" s="3">
        <f t="shared" si="205"/>
        <v>32</v>
      </c>
      <c r="Q92" s="3">
        <f t="shared" si="154"/>
        <v>50</v>
      </c>
      <c r="R92" s="14" t="str">
        <f t="shared" si="206"/>
        <v xml:space="preserve">BehavioralAnalysisTrackerSavedBy                  </v>
      </c>
      <c r="S92" t="str">
        <f t="shared" si="207"/>
        <v>'BehavioralAnalysisTrackerSavedBy'</v>
      </c>
      <c r="T92" t="str">
        <f t="shared" si="208"/>
        <v>$BehavioralAnalysisTrackerSavedBy</v>
      </c>
      <c r="U92" t="str">
        <f t="shared" si="209"/>
        <v>'$BehavioralAnalysisTrackerSavedBy'</v>
      </c>
      <c r="V92">
        <f t="shared" si="210"/>
        <v>35</v>
      </c>
      <c r="W92" s="3">
        <f t="shared" si="160"/>
        <v>53</v>
      </c>
      <c r="X92" s="9" t="str">
        <f t="shared" si="211"/>
        <v xml:space="preserve">localStorage.BehavioralAnalysisTrackerSavedBy                  </v>
      </c>
      <c r="Y92" s="7" t="s">
        <v>871</v>
      </c>
      <c r="Z92" t="str">
        <f t="shared" si="212"/>
        <v xml:space="preserve">'$BehavioralAnalysisTrackerSavedBy'                  </v>
      </c>
      <c r="AA92" t="str">
        <f t="shared" si="213"/>
        <v>$BehavioralAnalysisTrackerSavedBy                   = NULL;// ProgressTrackerForm</v>
      </c>
      <c r="AB92" t="str">
        <f t="shared" si="214"/>
        <v xml:space="preserve">       if (typeof(localStorage.BehavioralAnalysisTrackerSavedBy                  )==  "undefined") { localStorage.BehavioralAnalysisTrackerSavedBy                   = ""};</v>
      </c>
      <c r="AC92" t="str">
        <f t="shared" si="215"/>
        <v xml:space="preserve">         $       =  $row[""];</v>
      </c>
      <c r="AD92" t="str">
        <f t="shared" si="216"/>
        <v xml:space="preserve">         localStorage.BehavioralAnalysisTrackerSavedBy                   = '&lt;php? echo $BehavioralAnalysisTrackerSavedBy?&gt;' ;</v>
      </c>
      <c r="AE92" t="str">
        <f t="shared" si="217"/>
        <v>$BehavioralAnalysisTrackerSavedBy                   =  $_POST['BehavioralAnalysisTrackerSavedBy'] ;</v>
      </c>
      <c r="AF92" t="str">
        <f t="shared" si="168"/>
        <v xml:space="preserve">       localStorage.BehavioralAnalysisTrackerSavedBy                   =  document.ProgressTrackerForm.BehavioralAnalysisTrackerSavedBy.value;</v>
      </c>
      <c r="AG92" t="str">
        <f t="shared" si="174"/>
        <v xml:space="preserve">   document.ProgressTrackerForm.BehavioralAnalysisTrackerSavedBy.value =  localStorage.BehavioralAnalysisTrackerSavedBy;</v>
      </c>
      <c r="AH92" t="s">
        <v>446</v>
      </c>
      <c r="AI92" t="str">
        <f t="shared" si="218"/>
        <v xml:space="preserve">           BehavioralAnalysisTrackerSavedBy  VARCHAR(100) NOT NULL,</v>
      </c>
      <c r="AJ92" t="str">
        <f t="shared" si="219"/>
        <v xml:space="preserve">        = '$BehavioralAnalysisTrackerSavedBy',</v>
      </c>
      <c r="AK92" t="str">
        <f t="shared" si="220"/>
        <v xml:space="preserve">       BehavioralAnalysisTrackerSavedBy,</v>
      </c>
      <c r="AL92" t="str">
        <f t="shared" si="221"/>
        <v xml:space="preserve">       '$BehavioralAnalysisTrackerSavedBy',</v>
      </c>
    </row>
    <row r="93" spans="1:38" x14ac:dyDescent="0.25">
      <c r="A93">
        <v>91</v>
      </c>
      <c r="B93" t="str">
        <f t="shared" si="202"/>
        <v>BehavioralAnalysis</v>
      </c>
      <c r="C93" t="str">
        <f t="shared" si="201"/>
        <v>Tracker1stReviewDate</v>
      </c>
      <c r="D93" t="str">
        <f t="shared" si="179"/>
        <v>BehavioralAnalysisTracker1stReviewDate</v>
      </c>
      <c r="L93" s="3">
        <f t="shared" si="203"/>
        <v>0</v>
      </c>
      <c r="M93" s="3">
        <f t="shared" si="150"/>
        <v>0</v>
      </c>
      <c r="N93" s="14" t="str">
        <f t="shared" si="204"/>
        <v/>
      </c>
      <c r="O93" t="str">
        <f t="shared" si="180"/>
        <v>BehavioralAnalysisTracker1stReviewDate</v>
      </c>
      <c r="P93" s="3">
        <f t="shared" si="205"/>
        <v>38</v>
      </c>
      <c r="Q93" s="3">
        <f t="shared" si="154"/>
        <v>50</v>
      </c>
      <c r="R93" s="14" t="str">
        <f t="shared" si="206"/>
        <v xml:space="preserve">BehavioralAnalysisTracker1stReviewDate            </v>
      </c>
      <c r="S93" t="str">
        <f t="shared" si="207"/>
        <v>'BehavioralAnalysisTracker1stReviewDate'</v>
      </c>
      <c r="T93" t="str">
        <f t="shared" si="208"/>
        <v>$BehavioralAnalysisTracker1stReviewDate</v>
      </c>
      <c r="U93" t="str">
        <f t="shared" si="209"/>
        <v>'$BehavioralAnalysisTracker1stReviewDate'</v>
      </c>
      <c r="V93">
        <f t="shared" si="210"/>
        <v>41</v>
      </c>
      <c r="W93" s="3">
        <f t="shared" si="160"/>
        <v>53</v>
      </c>
      <c r="X93" s="9" t="str">
        <f t="shared" si="211"/>
        <v xml:space="preserve">localStorage.BehavioralAnalysisTracker1stReviewDate            </v>
      </c>
      <c r="Y93" s="7" t="s">
        <v>871</v>
      </c>
      <c r="Z93" t="str">
        <f t="shared" si="212"/>
        <v xml:space="preserve">'$BehavioralAnalysisTracker1stReviewDate'            </v>
      </c>
      <c r="AA93" t="str">
        <f t="shared" si="213"/>
        <v>$BehavioralAnalysisTracker1stReviewDate             = NULL;// ProgressTrackerForm</v>
      </c>
      <c r="AB93" t="str">
        <f t="shared" si="214"/>
        <v xml:space="preserve">       if (typeof(localStorage.BehavioralAnalysisTracker1stReviewDate            )==  "undefined") { localStorage.BehavioralAnalysisTracker1stReviewDate             = ""};</v>
      </c>
      <c r="AC93" t="str">
        <f t="shared" si="215"/>
        <v xml:space="preserve">         $       =  $row[""];</v>
      </c>
      <c r="AD93" t="str">
        <f t="shared" si="216"/>
        <v xml:space="preserve">         localStorage.BehavioralAnalysisTracker1stReviewDate             = '&lt;php? echo $BehavioralAnalysisTracker1stReviewDate?&gt;' ;</v>
      </c>
      <c r="AE93" t="str">
        <f t="shared" si="217"/>
        <v>$BehavioralAnalysisTracker1stReviewDate             =  $_POST['BehavioralAnalysisTracker1stReviewDate'] ;</v>
      </c>
      <c r="AF93" t="str">
        <f t="shared" si="168"/>
        <v xml:space="preserve">       localStorage.BehavioralAnalysisTracker1stReviewDate             =  document.ProgressTrackerForm.BehavioralAnalysisTracker1stReviewDate.value;</v>
      </c>
      <c r="AG93" t="str">
        <f t="shared" si="174"/>
        <v xml:space="preserve">   document.ProgressTrackerForm.BehavioralAnalysisTracker1stReviewDate.value =  localStorage.BehavioralAnalysisTracker1stReviewDate;</v>
      </c>
      <c r="AH93" t="s">
        <v>446</v>
      </c>
      <c r="AI93" t="str">
        <f t="shared" si="218"/>
        <v xml:space="preserve">           BehavioralAnalysisTracker1stReviewDate  VARCHAR(100) NOT NULL,</v>
      </c>
      <c r="AJ93" t="str">
        <f t="shared" si="219"/>
        <v xml:space="preserve">        = '$BehavioralAnalysisTracker1stReviewDate',</v>
      </c>
      <c r="AK93" t="str">
        <f t="shared" si="220"/>
        <v xml:space="preserve">       BehavioralAnalysisTracker1stReviewDate,</v>
      </c>
      <c r="AL93" t="str">
        <f t="shared" si="221"/>
        <v xml:space="preserve">       '$BehavioralAnalysisTracker1stReviewDate',</v>
      </c>
    </row>
    <row r="94" spans="1:38" x14ac:dyDescent="0.25">
      <c r="A94">
        <v>92</v>
      </c>
      <c r="B94" t="str">
        <f t="shared" si="202"/>
        <v>BehavioralAnalysis</v>
      </c>
      <c r="C94" t="s">
        <v>872</v>
      </c>
      <c r="D94" t="str">
        <f t="shared" ref="D94" si="222">B94&amp;C94</f>
        <v>BehavioralAnalysisTracker1stReviewer</v>
      </c>
      <c r="L94" s="3">
        <f t="shared" si="203"/>
        <v>0</v>
      </c>
      <c r="M94" s="3">
        <f t="shared" si="150"/>
        <v>0</v>
      </c>
      <c r="N94" s="14" t="str">
        <f t="shared" si="204"/>
        <v/>
      </c>
      <c r="O94" t="str">
        <f t="shared" ref="O94" si="223">D94</f>
        <v>BehavioralAnalysisTracker1stReviewer</v>
      </c>
      <c r="P94" s="3">
        <f t="shared" si="205"/>
        <v>36</v>
      </c>
      <c r="Q94" s="3">
        <f t="shared" si="154"/>
        <v>50</v>
      </c>
      <c r="R94" s="14" t="str">
        <f t="shared" si="206"/>
        <v xml:space="preserve">BehavioralAnalysisTracker1stReviewer              </v>
      </c>
      <c r="S94" t="str">
        <f t="shared" si="207"/>
        <v>'BehavioralAnalysisTracker1stReviewer'</v>
      </c>
      <c r="T94" t="str">
        <f t="shared" si="208"/>
        <v>$BehavioralAnalysisTracker1stReviewer</v>
      </c>
      <c r="U94" t="str">
        <f t="shared" si="209"/>
        <v>'$BehavioralAnalysisTracker1stReviewer'</v>
      </c>
      <c r="V94">
        <f t="shared" si="210"/>
        <v>39</v>
      </c>
      <c r="W94" s="3">
        <f t="shared" si="160"/>
        <v>53</v>
      </c>
      <c r="X94" s="9" t="str">
        <f t="shared" si="211"/>
        <v xml:space="preserve">localStorage.BehavioralAnalysisTracker1stReviewer              </v>
      </c>
      <c r="Y94" s="7" t="s">
        <v>871</v>
      </c>
      <c r="Z94" t="str">
        <f t="shared" si="212"/>
        <v xml:space="preserve">'$BehavioralAnalysisTracker1stReviewer'              </v>
      </c>
      <c r="AA94" t="str">
        <f t="shared" si="213"/>
        <v>$BehavioralAnalysisTracker1stReviewer               = NULL;// ProgressTrackerForm</v>
      </c>
      <c r="AB94" t="str">
        <f t="shared" si="214"/>
        <v xml:space="preserve">       if (typeof(localStorage.BehavioralAnalysisTracker1stReviewer              )==  "undefined") { localStorage.BehavioralAnalysisTracker1stReviewer               = ""};</v>
      </c>
      <c r="AC94" t="str">
        <f t="shared" si="215"/>
        <v xml:space="preserve">         $       =  $row[""];</v>
      </c>
      <c r="AD94" t="str">
        <f t="shared" si="216"/>
        <v xml:space="preserve">         localStorage.BehavioralAnalysisTracker1stReviewer               = '&lt;php? echo $BehavioralAnalysisTracker1stReviewer?&gt;' ;</v>
      </c>
      <c r="AE94" t="str">
        <f t="shared" si="217"/>
        <v>$BehavioralAnalysisTracker1stReviewer               =  $_POST['BehavioralAnalysisTracker1stReviewer'] ;</v>
      </c>
      <c r="AF94" t="str">
        <f t="shared" si="168"/>
        <v xml:space="preserve">       localStorage.BehavioralAnalysisTracker1stReviewer               =  document.ProgressTrackerForm.BehavioralAnalysisTracker1stReviewer.value;</v>
      </c>
      <c r="AG94" t="str">
        <f t="shared" si="174"/>
        <v xml:space="preserve">   document.ProgressTrackerForm.BehavioralAnalysisTracker1stReviewer.value =  localStorage.BehavioralAnalysisTracker1stReviewer;</v>
      </c>
      <c r="AH94" t="s">
        <v>450</v>
      </c>
      <c r="AI94" t="str">
        <f t="shared" si="218"/>
        <v xml:space="preserve">           BehavioralAnalysisTracker1stReviewer  INT NOT NULL,</v>
      </c>
      <c r="AJ94" t="str">
        <f t="shared" si="219"/>
        <v xml:space="preserve">        = '$BehavioralAnalysisTracker1stReviewer',</v>
      </c>
      <c r="AK94" t="str">
        <f t="shared" si="220"/>
        <v xml:space="preserve">       BehavioralAnalysisTracker1stReviewer,</v>
      </c>
      <c r="AL94" t="str">
        <f t="shared" si="221"/>
        <v xml:space="preserve">       '$BehavioralAnalysisTracker1stReviewer',</v>
      </c>
    </row>
    <row r="95" spans="1:38" x14ac:dyDescent="0.25">
      <c r="A95">
        <v>93</v>
      </c>
      <c r="B95" t="str">
        <f>B93</f>
        <v>BehavioralAnalysis</v>
      </c>
      <c r="C95" t="str">
        <f t="shared" ref="C95:C101" si="224">C87</f>
        <v>Tracker2ndReviewDate</v>
      </c>
      <c r="D95" t="str">
        <f t="shared" si="179"/>
        <v>BehavioralAnalysisTracker2ndReviewDate</v>
      </c>
      <c r="L95" s="3">
        <f t="shared" si="203"/>
        <v>0</v>
      </c>
      <c r="M95" s="3">
        <f t="shared" si="150"/>
        <v>0</v>
      </c>
      <c r="N95" s="14" t="str">
        <f t="shared" si="204"/>
        <v/>
      </c>
      <c r="O95" t="str">
        <f t="shared" si="180"/>
        <v>BehavioralAnalysisTracker2ndReviewDate</v>
      </c>
      <c r="P95" s="3">
        <f t="shared" si="205"/>
        <v>38</v>
      </c>
      <c r="Q95" s="3">
        <f t="shared" si="154"/>
        <v>50</v>
      </c>
      <c r="R95" s="14" t="str">
        <f t="shared" si="206"/>
        <v xml:space="preserve">BehavioralAnalysisTracker2ndReviewDate            </v>
      </c>
      <c r="S95" t="str">
        <f t="shared" si="207"/>
        <v>'BehavioralAnalysisTracker2ndReviewDate'</v>
      </c>
      <c r="T95" t="str">
        <f t="shared" si="208"/>
        <v>$BehavioralAnalysisTracker2ndReviewDate</v>
      </c>
      <c r="U95" t="str">
        <f t="shared" si="209"/>
        <v>'$BehavioralAnalysisTracker2ndReviewDate'</v>
      </c>
      <c r="V95">
        <f t="shared" si="210"/>
        <v>41</v>
      </c>
      <c r="W95" s="3">
        <f t="shared" si="160"/>
        <v>53</v>
      </c>
      <c r="X95" s="9" t="str">
        <f t="shared" si="211"/>
        <v xml:space="preserve">localStorage.BehavioralAnalysisTracker2ndReviewDate            </v>
      </c>
      <c r="Y95" s="7" t="s">
        <v>871</v>
      </c>
      <c r="Z95" t="str">
        <f t="shared" si="212"/>
        <v xml:space="preserve">'$BehavioralAnalysisTracker2ndReviewDate'            </v>
      </c>
      <c r="AA95" t="str">
        <f t="shared" si="213"/>
        <v>$BehavioralAnalysisTracker2ndReviewDate             = NULL;// ProgressTrackerForm</v>
      </c>
      <c r="AB95" t="str">
        <f t="shared" si="214"/>
        <v xml:space="preserve">       if (typeof(localStorage.BehavioralAnalysisTracker2ndReviewDate            )==  "undefined") { localStorage.BehavioralAnalysisTracker2ndReviewDate             = ""};</v>
      </c>
      <c r="AC95" t="str">
        <f t="shared" si="215"/>
        <v xml:space="preserve">         $       =  $row[""];</v>
      </c>
      <c r="AD95" t="str">
        <f t="shared" si="216"/>
        <v xml:space="preserve">         localStorage.BehavioralAnalysisTracker2ndReviewDate             = '&lt;php? echo $BehavioralAnalysisTracker2ndReviewDate?&gt;' ;</v>
      </c>
      <c r="AE95" t="str">
        <f t="shared" si="217"/>
        <v>$BehavioralAnalysisTracker2ndReviewDate             =  $_POST['BehavioralAnalysisTracker2ndReviewDate'] ;</v>
      </c>
      <c r="AF95" t="str">
        <f t="shared" si="168"/>
        <v xml:space="preserve">       localStorage.BehavioralAnalysisTracker2ndReviewDate             =  document.ProgressTrackerForm.BehavioralAnalysisTracker2ndReviewDate.value;</v>
      </c>
      <c r="AG95" t="str">
        <f t="shared" si="174"/>
        <v xml:space="preserve">   document.ProgressTrackerForm.BehavioralAnalysisTracker2ndReviewDate.value =  localStorage.BehavioralAnalysisTracker2ndReviewDate;</v>
      </c>
      <c r="AH95" t="s">
        <v>446</v>
      </c>
      <c r="AI95" t="str">
        <f t="shared" si="218"/>
        <v xml:space="preserve">           BehavioralAnalysisTracker2ndReviewDate  VARCHAR(100) NOT NULL,</v>
      </c>
      <c r="AJ95" t="str">
        <f t="shared" si="219"/>
        <v xml:space="preserve">        = '$BehavioralAnalysisTracker2ndReviewDate',</v>
      </c>
      <c r="AK95" t="str">
        <f t="shared" si="220"/>
        <v xml:space="preserve">       BehavioralAnalysisTracker2ndReviewDate,</v>
      </c>
      <c r="AL95" t="str">
        <f t="shared" si="221"/>
        <v xml:space="preserve">       '$BehavioralAnalysisTracker2ndReviewDate',</v>
      </c>
    </row>
    <row r="96" spans="1:38" x14ac:dyDescent="0.25">
      <c r="A96">
        <v>94</v>
      </c>
      <c r="B96" t="str">
        <f t="shared" si="202"/>
        <v>BehavioralAnalysis</v>
      </c>
      <c r="C96" t="str">
        <f t="shared" si="224"/>
        <v>Tracker2ndReviewer</v>
      </c>
      <c r="D96" t="str">
        <f t="shared" si="179"/>
        <v>BehavioralAnalysisTracker2ndReviewer</v>
      </c>
      <c r="L96" s="3">
        <f t="shared" si="203"/>
        <v>0</v>
      </c>
      <c r="M96" s="3">
        <f t="shared" si="150"/>
        <v>0</v>
      </c>
      <c r="N96" s="14" t="str">
        <f t="shared" si="204"/>
        <v/>
      </c>
      <c r="O96" t="str">
        <f t="shared" si="180"/>
        <v>BehavioralAnalysisTracker2ndReviewer</v>
      </c>
      <c r="P96" s="3">
        <f t="shared" si="205"/>
        <v>36</v>
      </c>
      <c r="Q96" s="3">
        <f t="shared" si="154"/>
        <v>50</v>
      </c>
      <c r="R96" s="14" t="str">
        <f t="shared" si="206"/>
        <v xml:space="preserve">BehavioralAnalysisTracker2ndReviewer              </v>
      </c>
      <c r="S96" t="str">
        <f t="shared" si="207"/>
        <v>'BehavioralAnalysisTracker2ndReviewer'</v>
      </c>
      <c r="T96" t="str">
        <f t="shared" si="208"/>
        <v>$BehavioralAnalysisTracker2ndReviewer</v>
      </c>
      <c r="U96" t="str">
        <f t="shared" si="209"/>
        <v>'$BehavioralAnalysisTracker2ndReviewer'</v>
      </c>
      <c r="V96">
        <f t="shared" si="210"/>
        <v>39</v>
      </c>
      <c r="W96" s="3">
        <f t="shared" si="160"/>
        <v>53</v>
      </c>
      <c r="X96" s="9" t="str">
        <f t="shared" si="211"/>
        <v xml:space="preserve">localStorage.BehavioralAnalysisTracker2ndReviewer              </v>
      </c>
      <c r="Y96" s="7" t="s">
        <v>871</v>
      </c>
      <c r="Z96" t="str">
        <f t="shared" si="212"/>
        <v xml:space="preserve">'$BehavioralAnalysisTracker2ndReviewer'              </v>
      </c>
      <c r="AA96" t="str">
        <f t="shared" si="213"/>
        <v>$BehavioralAnalysisTracker2ndReviewer               = NULL;// ProgressTrackerForm</v>
      </c>
      <c r="AB96" t="str">
        <f t="shared" si="214"/>
        <v xml:space="preserve">       if (typeof(localStorage.BehavioralAnalysisTracker2ndReviewer              )==  "undefined") { localStorage.BehavioralAnalysisTracker2ndReviewer               = ""};</v>
      </c>
      <c r="AC96" t="str">
        <f t="shared" si="215"/>
        <v xml:space="preserve">         $       =  $row[""];</v>
      </c>
      <c r="AD96" t="str">
        <f t="shared" si="216"/>
        <v xml:space="preserve">         localStorage.BehavioralAnalysisTracker2ndReviewer               = '&lt;php? echo $BehavioralAnalysisTracker2ndReviewer?&gt;' ;</v>
      </c>
      <c r="AE96" t="str">
        <f t="shared" si="217"/>
        <v>$BehavioralAnalysisTracker2ndReviewer               =  $_POST['BehavioralAnalysisTracker2ndReviewer'] ;</v>
      </c>
      <c r="AF96" t="str">
        <f t="shared" si="168"/>
        <v xml:space="preserve">       localStorage.BehavioralAnalysisTracker2ndReviewer               =  document.ProgressTrackerForm.BehavioralAnalysisTracker2ndReviewer.value;</v>
      </c>
      <c r="AG96" t="str">
        <f t="shared" si="174"/>
        <v xml:space="preserve">   document.ProgressTrackerForm.BehavioralAnalysisTracker2ndReviewer.value =  localStorage.BehavioralAnalysisTracker2ndReviewer;</v>
      </c>
      <c r="AH96" t="s">
        <v>446</v>
      </c>
      <c r="AI96" t="str">
        <f t="shared" si="218"/>
        <v xml:space="preserve">           BehavioralAnalysisTracker2ndReviewer  VARCHAR(100) NOT NULL,</v>
      </c>
      <c r="AJ96" t="str">
        <f t="shared" si="219"/>
        <v xml:space="preserve">        = '$BehavioralAnalysisTracker2ndReviewer',</v>
      </c>
      <c r="AK96" t="str">
        <f t="shared" si="220"/>
        <v xml:space="preserve">       BehavioralAnalysisTracker2ndReviewer,</v>
      </c>
      <c r="AL96" t="str">
        <f t="shared" si="221"/>
        <v xml:space="preserve">       '$BehavioralAnalysisTracker2ndReviewer',</v>
      </c>
    </row>
    <row r="97" spans="1:38" x14ac:dyDescent="0.25">
      <c r="A97">
        <v>95</v>
      </c>
      <c r="B97" t="str">
        <f t="shared" si="202"/>
        <v>BehavioralAnalysis</v>
      </c>
      <c r="C97" t="str">
        <f t="shared" si="224"/>
        <v>Tracker1stReviewComment</v>
      </c>
      <c r="D97" t="str">
        <f t="shared" si="179"/>
        <v>BehavioralAnalysisTracker1stReviewComment</v>
      </c>
      <c r="L97" s="3">
        <f t="shared" si="203"/>
        <v>0</v>
      </c>
      <c r="M97" s="3">
        <f t="shared" si="150"/>
        <v>0</v>
      </c>
      <c r="N97" s="14" t="str">
        <f t="shared" si="204"/>
        <v/>
      </c>
      <c r="O97" t="str">
        <f t="shared" si="180"/>
        <v>BehavioralAnalysisTracker1stReviewComment</v>
      </c>
      <c r="P97" s="3">
        <f t="shared" si="205"/>
        <v>41</v>
      </c>
      <c r="Q97" s="3">
        <f t="shared" si="154"/>
        <v>50</v>
      </c>
      <c r="R97" s="14" t="str">
        <f t="shared" si="206"/>
        <v xml:space="preserve">BehavioralAnalysisTracker1stReviewComment         </v>
      </c>
      <c r="S97" t="str">
        <f t="shared" si="207"/>
        <v>'BehavioralAnalysisTracker1stReviewComment'</v>
      </c>
      <c r="T97" t="str">
        <f t="shared" si="208"/>
        <v>$BehavioralAnalysisTracker1stReviewComment</v>
      </c>
      <c r="U97" t="str">
        <f t="shared" si="209"/>
        <v>'$BehavioralAnalysisTracker1stReviewComment'</v>
      </c>
      <c r="V97">
        <f t="shared" si="210"/>
        <v>44</v>
      </c>
      <c r="W97" s="3">
        <f t="shared" si="160"/>
        <v>53</v>
      </c>
      <c r="X97" s="9" t="str">
        <f t="shared" si="211"/>
        <v xml:space="preserve">localStorage.BehavioralAnalysisTracker1stReviewComment         </v>
      </c>
      <c r="Y97" s="7" t="s">
        <v>871</v>
      </c>
      <c r="Z97" t="str">
        <f t="shared" si="212"/>
        <v xml:space="preserve">'$BehavioralAnalysisTracker1stReviewComment'         </v>
      </c>
      <c r="AA97" t="str">
        <f t="shared" si="213"/>
        <v>$BehavioralAnalysisTracker1stReviewComment          = NULL;// ProgressTrackerForm</v>
      </c>
      <c r="AB97" t="str">
        <f t="shared" si="214"/>
        <v xml:space="preserve">       if (typeof(localStorage.BehavioralAnalysisTracker1stReviewComment         )==  "undefined") { localStorage.BehavioralAnalysisTracker1stReviewComment          = ""};</v>
      </c>
      <c r="AC97" t="str">
        <f t="shared" si="215"/>
        <v xml:space="preserve">         $       =  $row[""];</v>
      </c>
      <c r="AD97" t="str">
        <f t="shared" si="216"/>
        <v xml:space="preserve">         localStorage.BehavioralAnalysisTracker1stReviewComment          = '&lt;php? echo $BehavioralAnalysisTracker1stReviewComment?&gt;' ;</v>
      </c>
      <c r="AE97" t="str">
        <f t="shared" si="217"/>
        <v>$BehavioralAnalysisTracker1stReviewComment          =  $_POST['BehavioralAnalysisTracker1stReviewComment'] ;</v>
      </c>
      <c r="AF97" t="str">
        <f t="shared" si="168"/>
        <v xml:space="preserve">       localStorage.BehavioralAnalysisTracker1stReviewComment          =  document.ProgressTrackerForm.BehavioralAnalysisTracker1stReviewComment.value;</v>
      </c>
      <c r="AG97" t="str">
        <f t="shared" si="174"/>
        <v xml:space="preserve">   document.ProgressTrackerForm.BehavioralAnalysisTracker1stReviewComment.value =  localStorage.BehavioralAnalysisTracker1stReviewComment;</v>
      </c>
      <c r="AH97" t="s">
        <v>446</v>
      </c>
      <c r="AI97" t="str">
        <f t="shared" si="218"/>
        <v xml:space="preserve">           BehavioralAnalysisTracker1stReviewComment  VARCHAR(100) NOT NULL,</v>
      </c>
      <c r="AJ97" t="str">
        <f t="shared" si="219"/>
        <v xml:space="preserve">        = '$BehavioralAnalysisTracker1stReviewComment',</v>
      </c>
      <c r="AK97" t="str">
        <f t="shared" si="220"/>
        <v xml:space="preserve">       BehavioralAnalysisTracker1stReviewComment,</v>
      </c>
      <c r="AL97" t="str">
        <f t="shared" si="221"/>
        <v xml:space="preserve">       '$BehavioralAnalysisTracker1stReviewComment',</v>
      </c>
    </row>
    <row r="98" spans="1:38" x14ac:dyDescent="0.25">
      <c r="A98">
        <v>96</v>
      </c>
      <c r="B98" t="str">
        <f t="shared" si="202"/>
        <v>BehavioralAnalysis</v>
      </c>
      <c r="C98" t="str">
        <f t="shared" si="224"/>
        <v>Tracker2ndReviewComment</v>
      </c>
      <c r="D98" t="str">
        <f t="shared" si="179"/>
        <v>BehavioralAnalysisTracker2ndReviewComment</v>
      </c>
      <c r="L98" s="3">
        <f t="shared" si="203"/>
        <v>0</v>
      </c>
      <c r="M98" s="3">
        <f t="shared" si="150"/>
        <v>0</v>
      </c>
      <c r="N98" s="14" t="str">
        <f t="shared" si="204"/>
        <v/>
      </c>
      <c r="O98" t="str">
        <f t="shared" si="180"/>
        <v>BehavioralAnalysisTracker2ndReviewComment</v>
      </c>
      <c r="P98" s="3">
        <f t="shared" si="205"/>
        <v>41</v>
      </c>
      <c r="Q98" s="3">
        <f t="shared" si="154"/>
        <v>50</v>
      </c>
      <c r="R98" s="14" t="str">
        <f t="shared" si="206"/>
        <v xml:space="preserve">BehavioralAnalysisTracker2ndReviewComment         </v>
      </c>
      <c r="S98" t="str">
        <f t="shared" si="207"/>
        <v>'BehavioralAnalysisTracker2ndReviewComment'</v>
      </c>
      <c r="T98" t="str">
        <f t="shared" si="208"/>
        <v>$BehavioralAnalysisTracker2ndReviewComment</v>
      </c>
      <c r="U98" t="str">
        <f t="shared" si="209"/>
        <v>'$BehavioralAnalysisTracker2ndReviewComment'</v>
      </c>
      <c r="V98">
        <f t="shared" si="210"/>
        <v>44</v>
      </c>
      <c r="W98" s="3">
        <f t="shared" si="160"/>
        <v>53</v>
      </c>
      <c r="X98" s="9" t="str">
        <f t="shared" si="211"/>
        <v xml:space="preserve">localStorage.BehavioralAnalysisTracker2ndReviewComment         </v>
      </c>
      <c r="Y98" s="7" t="s">
        <v>871</v>
      </c>
      <c r="Z98" t="str">
        <f t="shared" si="212"/>
        <v xml:space="preserve">'$BehavioralAnalysisTracker2ndReviewComment'         </v>
      </c>
      <c r="AA98" t="str">
        <f t="shared" si="213"/>
        <v>$BehavioralAnalysisTracker2ndReviewComment          = NULL;// ProgressTrackerForm</v>
      </c>
      <c r="AB98" t="str">
        <f t="shared" si="214"/>
        <v xml:space="preserve">       if (typeof(localStorage.BehavioralAnalysisTracker2ndReviewComment         )==  "undefined") { localStorage.BehavioralAnalysisTracker2ndReviewComment          = ""};</v>
      </c>
      <c r="AC98" t="str">
        <f t="shared" si="215"/>
        <v xml:space="preserve">         $       =  $row[""];</v>
      </c>
      <c r="AD98" t="str">
        <f t="shared" si="216"/>
        <v xml:space="preserve">         localStorage.BehavioralAnalysisTracker2ndReviewComment          = '&lt;php? echo $BehavioralAnalysisTracker2ndReviewComment?&gt;' ;</v>
      </c>
      <c r="AE98" t="str">
        <f t="shared" si="217"/>
        <v>$BehavioralAnalysisTracker2ndReviewComment          =  $_POST['BehavioralAnalysisTracker2ndReviewComment'] ;</v>
      </c>
      <c r="AF98" t="str">
        <f t="shared" si="168"/>
        <v xml:space="preserve">       localStorage.BehavioralAnalysisTracker2ndReviewComment          =  document.ProgressTrackerForm.BehavioralAnalysisTracker2ndReviewComment.value;</v>
      </c>
      <c r="AG98" t="str">
        <f t="shared" si="174"/>
        <v xml:space="preserve">   document.ProgressTrackerForm.BehavioralAnalysisTracker2ndReviewComment.value =  localStorage.BehavioralAnalysisTracker2ndReviewComment;</v>
      </c>
      <c r="AH98" t="s">
        <v>446</v>
      </c>
      <c r="AI98" t="str">
        <f t="shared" si="218"/>
        <v xml:space="preserve">           BehavioralAnalysisTracker2ndReviewComment  VARCHAR(100) NOT NULL,</v>
      </c>
      <c r="AJ98" t="str">
        <f t="shared" si="219"/>
        <v xml:space="preserve">        = '$BehavioralAnalysisTracker2ndReviewComment',</v>
      </c>
      <c r="AK98" t="str">
        <f t="shared" si="220"/>
        <v xml:space="preserve">       BehavioralAnalysisTracker2ndReviewComment,</v>
      </c>
      <c r="AL98" t="str">
        <f t="shared" si="221"/>
        <v xml:space="preserve">       '$BehavioralAnalysisTracker2ndReviewComment',</v>
      </c>
    </row>
    <row r="99" spans="1:38" x14ac:dyDescent="0.25">
      <c r="A99">
        <v>97</v>
      </c>
      <c r="B99" t="s">
        <v>870</v>
      </c>
      <c r="C99" t="str">
        <f t="shared" si="224"/>
        <v>TrackerDateSaved</v>
      </c>
      <c r="D99" t="str">
        <f t="shared" si="179"/>
        <v>IndustryBenchmarksOverridesTrackerDateSaved</v>
      </c>
      <c r="L99" s="3">
        <f t="shared" si="203"/>
        <v>0</v>
      </c>
      <c r="M99" s="3">
        <f t="shared" ref="M99:M130" si="225">MAX(L:L)</f>
        <v>0</v>
      </c>
      <c r="N99" s="14" t="str">
        <f t="shared" si="204"/>
        <v/>
      </c>
      <c r="O99" t="str">
        <f t="shared" si="180"/>
        <v>IndustryBenchmarksOverridesTrackerDateSaved</v>
      </c>
      <c r="P99" s="3">
        <f t="shared" si="205"/>
        <v>43</v>
      </c>
      <c r="Q99" s="3">
        <f t="shared" ref="Q99:Q130" si="226">MAX(P:P)</f>
        <v>50</v>
      </c>
      <c r="R99" s="14" t="str">
        <f t="shared" si="206"/>
        <v xml:space="preserve">IndustryBenchmarksOverridesTrackerDateSaved       </v>
      </c>
      <c r="S99" t="str">
        <f t="shared" si="207"/>
        <v>'IndustryBenchmarksOverridesTrackerDateSaved'</v>
      </c>
      <c r="T99" t="str">
        <f t="shared" si="208"/>
        <v>$IndustryBenchmarksOverridesTrackerDateSaved</v>
      </c>
      <c r="U99" t="str">
        <f t="shared" si="209"/>
        <v>'$IndustryBenchmarksOverridesTrackerDateSaved'</v>
      </c>
      <c r="V99">
        <f t="shared" si="210"/>
        <v>46</v>
      </c>
      <c r="W99" s="3">
        <f t="shared" ref="W99:W130" si="227">MAX(V:V)</f>
        <v>53</v>
      </c>
      <c r="X99" s="9" t="str">
        <f t="shared" si="211"/>
        <v xml:space="preserve">localStorage.IndustryBenchmarksOverridesTrackerDateSaved       </v>
      </c>
      <c r="Y99" s="7" t="s">
        <v>871</v>
      </c>
      <c r="Z99" t="str">
        <f t="shared" si="212"/>
        <v xml:space="preserve">'$IndustryBenchmarksOverridesTrackerDateSaved'       </v>
      </c>
      <c r="AA99" t="str">
        <f t="shared" si="213"/>
        <v>$IndustryBenchmarksOverridesTrackerDateSaved        = NULL;// ProgressTrackerForm</v>
      </c>
      <c r="AB99" t="str">
        <f t="shared" si="214"/>
        <v xml:space="preserve">       if (typeof(localStorage.IndustryBenchmarksOverridesTrackerDateSaved       )==  "undefined") { localStorage.IndustryBenchmarksOverridesTrackerDateSaved        = ""};</v>
      </c>
      <c r="AC99" t="str">
        <f t="shared" si="215"/>
        <v xml:space="preserve">         $       =  $row[""];</v>
      </c>
      <c r="AD99" t="str">
        <f t="shared" si="216"/>
        <v xml:space="preserve">         localStorage.IndustryBenchmarksOverridesTrackerDateSaved        = '&lt;php? echo $IndustryBenchmarksOverridesTrackerDateSaved?&gt;' ;</v>
      </c>
      <c r="AE99" t="str">
        <f t="shared" si="217"/>
        <v>$IndustryBenchmarksOverridesTrackerDateSaved        =  $_POST['IndustryBenchmarksOverridesTrackerDateSaved'] ;</v>
      </c>
      <c r="AF99" t="str">
        <f t="shared" ref="AF99:AF106" si="228">"       "&amp;X99&amp;" =  document.ProgressTrackerForm."&amp;O99&amp;".value;"</f>
        <v xml:space="preserve">       localStorage.IndustryBenchmarksOverridesTrackerDateSaved        =  document.ProgressTrackerForm.IndustryBenchmarksOverridesTrackerDateSaved.value;</v>
      </c>
      <c r="AG99" t="str">
        <f t="shared" si="174"/>
        <v xml:space="preserve">   document.ProgressTrackerForm.IndustryBenchmarksOverridesTrackerDateSaved.value =  localStorage.IndustryBenchmarksOverridesTrackerDateSaved;</v>
      </c>
      <c r="AH99" t="s">
        <v>446</v>
      </c>
      <c r="AI99" t="str">
        <f t="shared" si="218"/>
        <v xml:space="preserve">           IndustryBenchmarksOverridesTrackerDateSaved  VARCHAR(100) NOT NULL,</v>
      </c>
      <c r="AJ99" t="str">
        <f t="shared" si="219"/>
        <v xml:space="preserve">        = '$IndustryBenchmarksOverridesTrackerDateSaved',</v>
      </c>
      <c r="AK99" t="str">
        <f t="shared" si="220"/>
        <v xml:space="preserve">       IndustryBenchmarksOverridesTrackerDateSaved,</v>
      </c>
      <c r="AL99" t="str">
        <f t="shared" si="221"/>
        <v xml:space="preserve">       '$IndustryBenchmarksOverridesTrackerDateSaved',</v>
      </c>
    </row>
    <row r="100" spans="1:38" x14ac:dyDescent="0.25">
      <c r="A100">
        <v>98</v>
      </c>
      <c r="B100" t="str">
        <f t="shared" si="202"/>
        <v>IndustryBenchmarksOverrides</v>
      </c>
      <c r="C100" t="str">
        <f t="shared" si="224"/>
        <v>TrackerSavedBy</v>
      </c>
      <c r="D100" t="str">
        <f t="shared" si="179"/>
        <v>IndustryBenchmarksOverridesTrackerSavedBy</v>
      </c>
      <c r="L100" s="3">
        <f t="shared" si="203"/>
        <v>0</v>
      </c>
      <c r="M100" s="3">
        <f t="shared" si="225"/>
        <v>0</v>
      </c>
      <c r="N100" s="14" t="str">
        <f t="shared" si="204"/>
        <v/>
      </c>
      <c r="O100" t="str">
        <f t="shared" si="180"/>
        <v>IndustryBenchmarksOverridesTrackerSavedBy</v>
      </c>
      <c r="P100" s="3">
        <f t="shared" si="205"/>
        <v>41</v>
      </c>
      <c r="Q100" s="3">
        <f t="shared" si="226"/>
        <v>50</v>
      </c>
      <c r="R100" s="14" t="str">
        <f t="shared" si="206"/>
        <v xml:space="preserve">IndustryBenchmarksOverridesTrackerSavedBy         </v>
      </c>
      <c r="S100" t="str">
        <f t="shared" si="207"/>
        <v>'IndustryBenchmarksOverridesTrackerSavedBy'</v>
      </c>
      <c r="T100" t="str">
        <f t="shared" si="208"/>
        <v>$IndustryBenchmarksOverridesTrackerSavedBy</v>
      </c>
      <c r="U100" t="str">
        <f t="shared" si="209"/>
        <v>'$IndustryBenchmarksOverridesTrackerSavedBy'</v>
      </c>
      <c r="V100">
        <f t="shared" si="210"/>
        <v>44</v>
      </c>
      <c r="W100" s="3">
        <f t="shared" si="227"/>
        <v>53</v>
      </c>
      <c r="X100" s="9" t="str">
        <f t="shared" si="211"/>
        <v xml:space="preserve">localStorage.IndustryBenchmarksOverridesTrackerSavedBy         </v>
      </c>
      <c r="Y100" s="7" t="s">
        <v>871</v>
      </c>
      <c r="Z100" t="str">
        <f t="shared" si="212"/>
        <v xml:space="preserve">'$IndustryBenchmarksOverridesTrackerSavedBy'         </v>
      </c>
      <c r="AA100" t="str">
        <f t="shared" si="213"/>
        <v>$IndustryBenchmarksOverridesTrackerSavedBy          = NULL;// ProgressTrackerForm</v>
      </c>
      <c r="AB100" t="str">
        <f t="shared" si="214"/>
        <v xml:space="preserve">       if (typeof(localStorage.IndustryBenchmarksOverridesTrackerSavedBy         )==  "undefined") { localStorage.IndustryBenchmarksOverridesTrackerSavedBy          = ""};</v>
      </c>
      <c r="AC100" t="str">
        <f t="shared" si="215"/>
        <v xml:space="preserve">         $       =  $row[""];</v>
      </c>
      <c r="AD100" t="str">
        <f t="shared" si="216"/>
        <v xml:space="preserve">         localStorage.IndustryBenchmarksOverridesTrackerSavedBy          = '&lt;php? echo $IndustryBenchmarksOverridesTrackerSavedBy?&gt;' ;</v>
      </c>
      <c r="AE100" t="str">
        <f t="shared" si="217"/>
        <v>$IndustryBenchmarksOverridesTrackerSavedBy          =  $_POST['IndustryBenchmarksOverridesTrackerSavedBy'] ;</v>
      </c>
      <c r="AF100" t="str">
        <f t="shared" si="228"/>
        <v xml:space="preserve">       localStorage.IndustryBenchmarksOverridesTrackerSavedBy          =  document.ProgressTrackerForm.IndustryBenchmarksOverridesTrackerSavedBy.value;</v>
      </c>
      <c r="AG100" t="str">
        <f t="shared" si="174"/>
        <v xml:space="preserve">   document.ProgressTrackerForm.IndustryBenchmarksOverridesTrackerSavedBy.value =  localStorage.IndustryBenchmarksOverridesTrackerSavedBy;</v>
      </c>
      <c r="AH100" t="s">
        <v>446</v>
      </c>
      <c r="AI100" t="str">
        <f t="shared" si="218"/>
        <v xml:space="preserve">           IndustryBenchmarksOverridesTrackerSavedBy  VARCHAR(100) NOT NULL,</v>
      </c>
      <c r="AJ100" t="str">
        <f t="shared" si="219"/>
        <v xml:space="preserve">        = '$IndustryBenchmarksOverridesTrackerSavedBy',</v>
      </c>
      <c r="AK100" t="str">
        <f t="shared" si="220"/>
        <v xml:space="preserve">       IndustryBenchmarksOverridesTrackerSavedBy,</v>
      </c>
      <c r="AL100" t="str">
        <f t="shared" si="221"/>
        <v xml:space="preserve">       '$IndustryBenchmarksOverridesTrackerSavedBy',</v>
      </c>
    </row>
    <row r="101" spans="1:38" x14ac:dyDescent="0.25">
      <c r="A101">
        <v>99</v>
      </c>
      <c r="B101" t="str">
        <f t="shared" ref="B101:B106" si="229">B100</f>
        <v>IndustryBenchmarksOverrides</v>
      </c>
      <c r="C101" t="str">
        <f t="shared" si="224"/>
        <v>Tracker1stReviewDate</v>
      </c>
      <c r="D101" t="str">
        <f t="shared" si="179"/>
        <v>IndustryBenchmarksOverridesTracker1stReviewDate</v>
      </c>
      <c r="L101" s="3">
        <f t="shared" ref="L101:L106" si="230">LEN(K101)</f>
        <v>0</v>
      </c>
      <c r="M101" s="3">
        <f t="shared" si="225"/>
        <v>0</v>
      </c>
      <c r="N101" s="14" t="str">
        <f t="shared" ref="N101:N106" si="231">K101&amp;REPT(" ",M101-L101)</f>
        <v/>
      </c>
      <c r="O101" t="str">
        <f t="shared" si="180"/>
        <v>IndustryBenchmarksOverridesTracker1stReviewDate</v>
      </c>
      <c r="P101" s="3">
        <f t="shared" ref="P101:P106" si="232">LEN(O101)</f>
        <v>47</v>
      </c>
      <c r="Q101" s="3">
        <f t="shared" si="226"/>
        <v>50</v>
      </c>
      <c r="R101" s="14" t="str">
        <f t="shared" ref="R101:R106" si="233">O101&amp;REPT(" ",Q101-P101)</f>
        <v xml:space="preserve">IndustryBenchmarksOverridesTracker1stReviewDate   </v>
      </c>
      <c r="S101" t="str">
        <f t="shared" ref="S101:S106" si="234">"'"&amp;O101&amp;"'"</f>
        <v>'IndustryBenchmarksOverridesTracker1stReviewDate'</v>
      </c>
      <c r="T101" t="str">
        <f t="shared" ref="T101:T106" si="235">"$"&amp;O101</f>
        <v>$IndustryBenchmarksOverridesTracker1stReviewDate</v>
      </c>
      <c r="U101" t="str">
        <f t="shared" ref="U101:U106" si="236">"'"&amp;T101&amp;"'"</f>
        <v>'$IndustryBenchmarksOverridesTracker1stReviewDate'</v>
      </c>
      <c r="V101">
        <f t="shared" ref="V101:V106" si="237">LEN(U101)</f>
        <v>50</v>
      </c>
      <c r="W101" s="3">
        <f t="shared" si="227"/>
        <v>53</v>
      </c>
      <c r="X101" s="9" t="str">
        <f t="shared" ref="X101:X106" si="238">"localStorage."&amp;R101</f>
        <v xml:space="preserve">localStorage.IndustryBenchmarksOverridesTracker1stReviewDate   </v>
      </c>
      <c r="Y101" s="7" t="s">
        <v>871</v>
      </c>
      <c r="Z101" t="str">
        <f t="shared" ref="Z101:Z106" si="239">U101&amp;REPT(" ",W101-V101)</f>
        <v xml:space="preserve">'$IndustryBenchmarksOverridesTracker1stReviewDate'   </v>
      </c>
      <c r="AA101" t="str">
        <f t="shared" ref="AA101:AA106" si="240">SUBSTITUTE(Z101,"'","")&amp;" = "&amp;"NULL"&amp;";" &amp; "// "&amp;Y101</f>
        <v>$IndustryBenchmarksOverridesTracker1stReviewDate    = NULL;// ProgressTrackerForm</v>
      </c>
      <c r="AB101" t="str">
        <f t="shared" ref="AB101:AB106" si="241">"       if ("&amp;"typeof("&amp;X101&amp;")"&amp;"==  "&amp;CHAR(34)&amp;"undefined"&amp;CHAR(34)&amp;") { "&amp;X101&amp;" = "&amp;IF(RIGHT(O101,5)="Score",0,IF(RIGHT(O101,6)="Rating",CHAR(34)&amp;"Medium"&amp;CHAR(34),CHAR(34)&amp;""&amp;CHAR(34)))&amp;"};"</f>
        <v xml:space="preserve">       if (typeof(localStorage.IndustryBenchmarksOverridesTracker1stReviewDate   )==  "undefined") { localStorage.IndustryBenchmarksOverridesTracker1stReviewDate    = ""};</v>
      </c>
      <c r="AC101" t="str">
        <f t="shared" ref="AC101:AC106" si="242">"         $"&amp;N101&amp;"       =  $row["&amp;CHAR(34)&amp;K101&amp;CHAR(34)&amp;"];"</f>
        <v xml:space="preserve">         $       =  $row[""];</v>
      </c>
      <c r="AD101" t="str">
        <f t="shared" ref="AD101:AD106" si="243">"         "&amp;X101&amp;" = '&lt;php? echo "&amp;SUBSTITUTE( U101,"'","")&amp;"?&gt;' ;"</f>
        <v xml:space="preserve">         localStorage.IndustryBenchmarksOverridesTracker1stReviewDate    = '&lt;php? echo $IndustryBenchmarksOverridesTracker1stReviewDate?&gt;' ;</v>
      </c>
      <c r="AE101" t="str">
        <f t="shared" ref="AE101:AE106" si="244">SUBSTITUTE(Z101,"'","")&amp;" =  "&amp;"$_POST["&amp;S101&amp;"] "&amp;";"</f>
        <v>$IndustryBenchmarksOverridesTracker1stReviewDate    =  $_POST['IndustryBenchmarksOverridesTracker1stReviewDate'] ;</v>
      </c>
      <c r="AF101" t="str">
        <f t="shared" si="228"/>
        <v xml:space="preserve">       localStorage.IndustryBenchmarksOverridesTracker1stReviewDate    =  document.ProgressTrackerForm.IndustryBenchmarksOverridesTracker1stReviewDate.value;</v>
      </c>
      <c r="AG101" t="str">
        <f t="shared" si="174"/>
        <v xml:space="preserve">   document.ProgressTrackerForm.IndustryBenchmarksOverridesTracker1stReviewDate.value =  localStorage.IndustryBenchmarksOverridesTracker1stReviewDate;</v>
      </c>
      <c r="AH101" t="s">
        <v>446</v>
      </c>
      <c r="AI101" t="str">
        <f t="shared" ref="AI101:AI106" si="245" xml:space="preserve"> "           "&amp;O101&amp;"  "&amp;AH101&amp;" NOT NULL,"</f>
        <v xml:space="preserve">           IndustryBenchmarksOverridesTracker1stReviewDate  VARCHAR(100) NOT NULL,</v>
      </c>
      <c r="AJ101" t="str">
        <f t="shared" ref="AJ101:AJ106" si="246">"       "&amp;N101&amp;" = "&amp;U101&amp;","</f>
        <v xml:space="preserve">        = '$IndustryBenchmarksOverridesTracker1stReviewDate',</v>
      </c>
      <c r="AK101" t="str">
        <f t="shared" ref="AK101:AK106" si="247">"       "&amp;O101&amp;","</f>
        <v xml:space="preserve">       IndustryBenchmarksOverridesTracker1stReviewDate,</v>
      </c>
      <c r="AL101" t="str">
        <f t="shared" ref="AL101:AL106" si="248">"       "&amp;U101&amp;","</f>
        <v xml:space="preserve">       '$IndustryBenchmarksOverridesTracker1stReviewDate',</v>
      </c>
    </row>
    <row r="102" spans="1:38" x14ac:dyDescent="0.25">
      <c r="A102">
        <v>100</v>
      </c>
      <c r="B102" t="str">
        <f t="shared" si="229"/>
        <v>IndustryBenchmarksOverrides</v>
      </c>
      <c r="C102" t="s">
        <v>872</v>
      </c>
      <c r="D102" t="str">
        <f t="shared" si="179"/>
        <v>IndustryBenchmarksOverridesTracker1stReviewer</v>
      </c>
      <c r="L102" s="3">
        <f t="shared" si="230"/>
        <v>0</v>
      </c>
      <c r="M102" s="3">
        <f t="shared" si="225"/>
        <v>0</v>
      </c>
      <c r="N102" s="14" t="str">
        <f t="shared" si="231"/>
        <v/>
      </c>
      <c r="O102" t="str">
        <f t="shared" si="180"/>
        <v>IndustryBenchmarksOverridesTracker1stReviewer</v>
      </c>
      <c r="P102" s="3">
        <f t="shared" si="232"/>
        <v>45</v>
      </c>
      <c r="Q102" s="3">
        <f t="shared" si="226"/>
        <v>50</v>
      </c>
      <c r="R102" s="14" t="str">
        <f t="shared" si="233"/>
        <v xml:space="preserve">IndustryBenchmarksOverridesTracker1stReviewer     </v>
      </c>
      <c r="S102" t="str">
        <f t="shared" si="234"/>
        <v>'IndustryBenchmarksOverridesTracker1stReviewer'</v>
      </c>
      <c r="T102" t="str">
        <f t="shared" si="235"/>
        <v>$IndustryBenchmarksOverridesTracker1stReviewer</v>
      </c>
      <c r="U102" t="str">
        <f t="shared" si="236"/>
        <v>'$IndustryBenchmarksOverridesTracker1stReviewer'</v>
      </c>
      <c r="V102">
        <f t="shared" si="237"/>
        <v>48</v>
      </c>
      <c r="W102" s="3">
        <f t="shared" si="227"/>
        <v>53</v>
      </c>
      <c r="X102" s="9" t="str">
        <f t="shared" si="238"/>
        <v xml:space="preserve">localStorage.IndustryBenchmarksOverridesTracker1stReviewer     </v>
      </c>
      <c r="Y102" s="7" t="s">
        <v>871</v>
      </c>
      <c r="Z102" t="str">
        <f t="shared" si="239"/>
        <v xml:space="preserve">'$IndustryBenchmarksOverridesTracker1stReviewer'     </v>
      </c>
      <c r="AA102" t="str">
        <f t="shared" si="240"/>
        <v>$IndustryBenchmarksOverridesTracker1stReviewer      = NULL;// ProgressTrackerForm</v>
      </c>
      <c r="AB102" t="str">
        <f t="shared" si="241"/>
        <v xml:space="preserve">       if (typeof(localStorage.IndustryBenchmarksOverridesTracker1stReviewer     )==  "undefined") { localStorage.IndustryBenchmarksOverridesTracker1stReviewer      = ""};</v>
      </c>
      <c r="AC102" t="str">
        <f t="shared" si="242"/>
        <v xml:space="preserve">         $       =  $row[""];</v>
      </c>
      <c r="AD102" t="str">
        <f t="shared" si="243"/>
        <v xml:space="preserve">         localStorage.IndustryBenchmarksOverridesTracker1stReviewer      = '&lt;php? echo $IndustryBenchmarksOverridesTracker1stReviewer?&gt;' ;</v>
      </c>
      <c r="AE102" t="str">
        <f t="shared" si="244"/>
        <v>$IndustryBenchmarksOverridesTracker1stReviewer      =  $_POST['IndustryBenchmarksOverridesTracker1stReviewer'] ;</v>
      </c>
      <c r="AF102" t="str">
        <f t="shared" si="228"/>
        <v xml:space="preserve">       localStorage.IndustryBenchmarksOverridesTracker1stReviewer      =  document.ProgressTrackerForm.IndustryBenchmarksOverridesTracker1stReviewer.value;</v>
      </c>
      <c r="AG102" t="str">
        <f t="shared" si="174"/>
        <v xml:space="preserve">   document.ProgressTrackerForm.IndustryBenchmarksOverridesTracker1stReviewer.value =  localStorage.IndustryBenchmarksOverridesTracker1stReviewer;</v>
      </c>
      <c r="AH102" t="s">
        <v>450</v>
      </c>
      <c r="AI102" t="str">
        <f t="shared" si="245"/>
        <v xml:space="preserve">           IndustryBenchmarksOverridesTracker1stReviewer  INT NOT NULL,</v>
      </c>
      <c r="AJ102" t="str">
        <f t="shared" si="246"/>
        <v xml:space="preserve">        = '$IndustryBenchmarksOverridesTracker1stReviewer',</v>
      </c>
      <c r="AK102" t="str">
        <f t="shared" si="247"/>
        <v xml:space="preserve">       IndustryBenchmarksOverridesTracker1stReviewer,</v>
      </c>
      <c r="AL102" t="str">
        <f t="shared" si="248"/>
        <v xml:space="preserve">       '$IndustryBenchmarksOverridesTracker1stReviewer',</v>
      </c>
    </row>
    <row r="103" spans="1:38" x14ac:dyDescent="0.25">
      <c r="A103">
        <v>101</v>
      </c>
      <c r="B103" t="str">
        <f>B101</f>
        <v>IndustryBenchmarksOverrides</v>
      </c>
      <c r="C103" t="str">
        <f>C95</f>
        <v>Tracker2ndReviewDate</v>
      </c>
      <c r="D103" t="str">
        <f t="shared" si="179"/>
        <v>IndustryBenchmarksOverridesTracker2ndReviewDate</v>
      </c>
      <c r="L103" s="3">
        <f t="shared" si="230"/>
        <v>0</v>
      </c>
      <c r="M103" s="3">
        <f t="shared" si="225"/>
        <v>0</v>
      </c>
      <c r="N103" s="14" t="str">
        <f t="shared" si="231"/>
        <v/>
      </c>
      <c r="O103" t="str">
        <f t="shared" si="180"/>
        <v>IndustryBenchmarksOverridesTracker2ndReviewDate</v>
      </c>
      <c r="P103" s="3">
        <f t="shared" si="232"/>
        <v>47</v>
      </c>
      <c r="Q103" s="3">
        <f t="shared" si="226"/>
        <v>50</v>
      </c>
      <c r="R103" s="14" t="str">
        <f t="shared" si="233"/>
        <v xml:space="preserve">IndustryBenchmarksOverridesTracker2ndReviewDate   </v>
      </c>
      <c r="S103" t="str">
        <f t="shared" si="234"/>
        <v>'IndustryBenchmarksOverridesTracker2ndReviewDate'</v>
      </c>
      <c r="T103" t="str">
        <f t="shared" si="235"/>
        <v>$IndustryBenchmarksOverridesTracker2ndReviewDate</v>
      </c>
      <c r="U103" t="str">
        <f t="shared" si="236"/>
        <v>'$IndustryBenchmarksOverridesTracker2ndReviewDate'</v>
      </c>
      <c r="V103">
        <f t="shared" si="237"/>
        <v>50</v>
      </c>
      <c r="W103" s="3">
        <f t="shared" si="227"/>
        <v>53</v>
      </c>
      <c r="X103" s="9" t="str">
        <f t="shared" si="238"/>
        <v xml:space="preserve">localStorage.IndustryBenchmarksOverridesTracker2ndReviewDate   </v>
      </c>
      <c r="Y103" s="7" t="s">
        <v>871</v>
      </c>
      <c r="Z103" t="str">
        <f t="shared" si="239"/>
        <v xml:space="preserve">'$IndustryBenchmarksOverridesTracker2ndReviewDate'   </v>
      </c>
      <c r="AA103" t="str">
        <f t="shared" si="240"/>
        <v>$IndustryBenchmarksOverridesTracker2ndReviewDate    = NULL;// ProgressTrackerForm</v>
      </c>
      <c r="AB103" t="str">
        <f t="shared" si="241"/>
        <v xml:space="preserve">       if (typeof(localStorage.IndustryBenchmarksOverridesTracker2ndReviewDate   )==  "undefined") { localStorage.IndustryBenchmarksOverridesTracker2ndReviewDate    = ""};</v>
      </c>
      <c r="AC103" t="str">
        <f t="shared" si="242"/>
        <v xml:space="preserve">         $       =  $row[""];</v>
      </c>
      <c r="AD103" t="str">
        <f t="shared" si="243"/>
        <v xml:space="preserve">         localStorage.IndustryBenchmarksOverridesTracker2ndReviewDate    = '&lt;php? echo $IndustryBenchmarksOverridesTracker2ndReviewDate?&gt;' ;</v>
      </c>
      <c r="AE103" t="str">
        <f t="shared" si="244"/>
        <v>$IndustryBenchmarksOverridesTracker2ndReviewDate    =  $_POST['IndustryBenchmarksOverridesTracker2ndReviewDate'] ;</v>
      </c>
      <c r="AF103" t="str">
        <f t="shared" si="228"/>
        <v xml:space="preserve">       localStorage.IndustryBenchmarksOverridesTracker2ndReviewDate    =  document.ProgressTrackerForm.IndustryBenchmarksOverridesTracker2ndReviewDate.value;</v>
      </c>
      <c r="AG103" t="str">
        <f t="shared" si="174"/>
        <v xml:space="preserve">   document.ProgressTrackerForm.IndustryBenchmarksOverridesTracker2ndReviewDate.value =  localStorage.IndustryBenchmarksOverridesTracker2ndReviewDate;</v>
      </c>
      <c r="AH103" t="s">
        <v>446</v>
      </c>
      <c r="AI103" t="str">
        <f t="shared" si="245"/>
        <v xml:space="preserve">           IndustryBenchmarksOverridesTracker2ndReviewDate  VARCHAR(100) NOT NULL,</v>
      </c>
      <c r="AJ103" t="str">
        <f t="shared" si="246"/>
        <v xml:space="preserve">        = '$IndustryBenchmarksOverridesTracker2ndReviewDate',</v>
      </c>
      <c r="AK103" t="str">
        <f t="shared" si="247"/>
        <v xml:space="preserve">       IndustryBenchmarksOverridesTracker2ndReviewDate,</v>
      </c>
      <c r="AL103" t="str">
        <f t="shared" si="248"/>
        <v xml:space="preserve">       '$IndustryBenchmarksOverridesTracker2ndReviewDate',</v>
      </c>
    </row>
    <row r="104" spans="1:38" x14ac:dyDescent="0.25">
      <c r="A104">
        <v>102</v>
      </c>
      <c r="B104" t="str">
        <f t="shared" si="229"/>
        <v>IndustryBenchmarksOverrides</v>
      </c>
      <c r="C104" t="str">
        <f>C96</f>
        <v>Tracker2ndReviewer</v>
      </c>
      <c r="D104" t="str">
        <f t="shared" si="179"/>
        <v>IndustryBenchmarksOverridesTracker2ndReviewer</v>
      </c>
      <c r="L104" s="3">
        <f t="shared" si="230"/>
        <v>0</v>
      </c>
      <c r="M104" s="3">
        <f t="shared" si="225"/>
        <v>0</v>
      </c>
      <c r="N104" s="14" t="str">
        <f t="shared" si="231"/>
        <v/>
      </c>
      <c r="O104" t="str">
        <f t="shared" si="180"/>
        <v>IndustryBenchmarksOverridesTracker2ndReviewer</v>
      </c>
      <c r="P104" s="3">
        <f t="shared" si="232"/>
        <v>45</v>
      </c>
      <c r="Q104" s="3">
        <f t="shared" si="226"/>
        <v>50</v>
      </c>
      <c r="R104" s="14" t="str">
        <f t="shared" si="233"/>
        <v xml:space="preserve">IndustryBenchmarksOverridesTracker2ndReviewer     </v>
      </c>
      <c r="S104" t="str">
        <f t="shared" si="234"/>
        <v>'IndustryBenchmarksOverridesTracker2ndReviewer'</v>
      </c>
      <c r="T104" t="str">
        <f t="shared" si="235"/>
        <v>$IndustryBenchmarksOverridesTracker2ndReviewer</v>
      </c>
      <c r="U104" t="str">
        <f t="shared" si="236"/>
        <v>'$IndustryBenchmarksOverridesTracker2ndReviewer'</v>
      </c>
      <c r="V104">
        <f t="shared" si="237"/>
        <v>48</v>
      </c>
      <c r="W104" s="3">
        <f t="shared" si="227"/>
        <v>53</v>
      </c>
      <c r="X104" s="9" t="str">
        <f t="shared" si="238"/>
        <v xml:space="preserve">localStorage.IndustryBenchmarksOverridesTracker2ndReviewer     </v>
      </c>
      <c r="Y104" s="7" t="s">
        <v>871</v>
      </c>
      <c r="Z104" t="str">
        <f t="shared" si="239"/>
        <v xml:space="preserve">'$IndustryBenchmarksOverridesTracker2ndReviewer'     </v>
      </c>
      <c r="AA104" t="str">
        <f t="shared" si="240"/>
        <v>$IndustryBenchmarksOverridesTracker2ndReviewer      = NULL;// ProgressTrackerForm</v>
      </c>
      <c r="AB104" t="str">
        <f t="shared" si="241"/>
        <v xml:space="preserve">       if (typeof(localStorage.IndustryBenchmarksOverridesTracker2ndReviewer     )==  "undefined") { localStorage.IndustryBenchmarksOverridesTracker2ndReviewer      = ""};</v>
      </c>
      <c r="AC104" t="str">
        <f t="shared" si="242"/>
        <v xml:space="preserve">         $       =  $row[""];</v>
      </c>
      <c r="AD104" t="str">
        <f t="shared" si="243"/>
        <v xml:space="preserve">         localStorage.IndustryBenchmarksOverridesTracker2ndReviewer      = '&lt;php? echo $IndustryBenchmarksOverridesTracker2ndReviewer?&gt;' ;</v>
      </c>
      <c r="AE104" t="str">
        <f t="shared" si="244"/>
        <v>$IndustryBenchmarksOverridesTracker2ndReviewer      =  $_POST['IndustryBenchmarksOverridesTracker2ndReviewer'] ;</v>
      </c>
      <c r="AF104" t="str">
        <f t="shared" si="228"/>
        <v xml:space="preserve">       localStorage.IndustryBenchmarksOverridesTracker2ndReviewer      =  document.ProgressTrackerForm.IndustryBenchmarksOverridesTracker2ndReviewer.value;</v>
      </c>
      <c r="AG104" t="str">
        <f t="shared" si="174"/>
        <v xml:space="preserve">   document.ProgressTrackerForm.IndustryBenchmarksOverridesTracker2ndReviewer.value =  localStorage.IndustryBenchmarksOverridesTracker2ndReviewer;</v>
      </c>
      <c r="AH104" t="s">
        <v>446</v>
      </c>
      <c r="AI104" t="str">
        <f t="shared" si="245"/>
        <v xml:space="preserve">           IndustryBenchmarksOverridesTracker2ndReviewer  VARCHAR(100) NOT NULL,</v>
      </c>
      <c r="AJ104" t="str">
        <f t="shared" si="246"/>
        <v xml:space="preserve">        = '$IndustryBenchmarksOverridesTracker2ndReviewer',</v>
      </c>
      <c r="AK104" t="str">
        <f t="shared" si="247"/>
        <v xml:space="preserve">       IndustryBenchmarksOverridesTracker2ndReviewer,</v>
      </c>
      <c r="AL104" t="str">
        <f t="shared" si="248"/>
        <v xml:space="preserve">       '$IndustryBenchmarksOverridesTracker2ndReviewer',</v>
      </c>
    </row>
    <row r="105" spans="1:38" x14ac:dyDescent="0.25">
      <c r="A105">
        <v>103</v>
      </c>
      <c r="B105" t="str">
        <f t="shared" si="229"/>
        <v>IndustryBenchmarksOverrides</v>
      </c>
      <c r="C105" t="str">
        <f>C97</f>
        <v>Tracker1stReviewComment</v>
      </c>
      <c r="D105" t="str">
        <f t="shared" si="179"/>
        <v>IndustryBenchmarksOverridesTracker1stReviewComment</v>
      </c>
      <c r="L105" s="3">
        <f t="shared" si="230"/>
        <v>0</v>
      </c>
      <c r="M105" s="3">
        <f t="shared" si="225"/>
        <v>0</v>
      </c>
      <c r="N105" s="14" t="str">
        <f t="shared" si="231"/>
        <v/>
      </c>
      <c r="O105" t="str">
        <f t="shared" si="180"/>
        <v>IndustryBenchmarksOverridesTracker1stReviewComment</v>
      </c>
      <c r="P105" s="3">
        <f t="shared" si="232"/>
        <v>50</v>
      </c>
      <c r="Q105" s="3">
        <f t="shared" si="226"/>
        <v>50</v>
      </c>
      <c r="R105" s="14" t="str">
        <f t="shared" si="233"/>
        <v>IndustryBenchmarksOverridesTracker1stReviewComment</v>
      </c>
      <c r="S105" t="str">
        <f t="shared" si="234"/>
        <v>'IndustryBenchmarksOverridesTracker1stReviewComment'</v>
      </c>
      <c r="T105" t="str">
        <f t="shared" si="235"/>
        <v>$IndustryBenchmarksOverridesTracker1stReviewComment</v>
      </c>
      <c r="U105" t="str">
        <f t="shared" si="236"/>
        <v>'$IndustryBenchmarksOverridesTracker1stReviewComment'</v>
      </c>
      <c r="V105">
        <f t="shared" si="237"/>
        <v>53</v>
      </c>
      <c r="W105" s="3">
        <f t="shared" si="227"/>
        <v>53</v>
      </c>
      <c r="X105" s="9" t="str">
        <f t="shared" si="238"/>
        <v>localStorage.IndustryBenchmarksOverridesTracker1stReviewComment</v>
      </c>
      <c r="Y105" s="7" t="s">
        <v>871</v>
      </c>
      <c r="Z105" t="str">
        <f t="shared" si="239"/>
        <v>'$IndustryBenchmarksOverridesTracker1stReviewComment'</v>
      </c>
      <c r="AA105" t="str">
        <f t="shared" si="240"/>
        <v>$IndustryBenchmarksOverridesTracker1stReviewComment = NULL;// ProgressTrackerForm</v>
      </c>
      <c r="AB105" t="str">
        <f t="shared" si="241"/>
        <v xml:space="preserve">       if (typeof(localStorage.IndustryBenchmarksOverridesTracker1stReviewComment)==  "undefined") { localStorage.IndustryBenchmarksOverridesTracker1stReviewComment = ""};</v>
      </c>
      <c r="AC105" t="str">
        <f t="shared" si="242"/>
        <v xml:space="preserve">         $       =  $row[""];</v>
      </c>
      <c r="AD105" t="str">
        <f t="shared" si="243"/>
        <v xml:space="preserve">         localStorage.IndustryBenchmarksOverridesTracker1stReviewComment = '&lt;php? echo $IndustryBenchmarksOverridesTracker1stReviewComment?&gt;' ;</v>
      </c>
      <c r="AE105" t="str">
        <f t="shared" si="244"/>
        <v>$IndustryBenchmarksOverridesTracker1stReviewComment =  $_POST['IndustryBenchmarksOverridesTracker1stReviewComment'] ;</v>
      </c>
      <c r="AF105" t="str">
        <f t="shared" si="228"/>
        <v xml:space="preserve">       localStorage.IndustryBenchmarksOverridesTracker1stReviewComment =  document.ProgressTrackerForm.IndustryBenchmarksOverridesTracker1stReviewComment.value;</v>
      </c>
      <c r="AG105" t="str">
        <f t="shared" si="174"/>
        <v xml:space="preserve">   document.ProgressTrackerForm.IndustryBenchmarksOverridesTracker1stReviewComment.value =  localStorage.IndustryBenchmarksOverridesTracker1stReviewComment;</v>
      </c>
      <c r="AH105" t="s">
        <v>446</v>
      </c>
      <c r="AI105" t="str">
        <f t="shared" si="245"/>
        <v xml:space="preserve">           IndustryBenchmarksOverridesTracker1stReviewComment  VARCHAR(100) NOT NULL,</v>
      </c>
      <c r="AJ105" t="str">
        <f t="shared" si="246"/>
        <v xml:space="preserve">        = '$IndustryBenchmarksOverridesTracker1stReviewComment',</v>
      </c>
      <c r="AK105" t="str">
        <f t="shared" si="247"/>
        <v xml:space="preserve">       IndustryBenchmarksOverridesTracker1stReviewComment,</v>
      </c>
      <c r="AL105" t="str">
        <f t="shared" si="248"/>
        <v xml:space="preserve">       '$IndustryBenchmarksOverridesTracker1stReviewComment',</v>
      </c>
    </row>
    <row r="106" spans="1:38" x14ac:dyDescent="0.25">
      <c r="A106">
        <v>104</v>
      </c>
      <c r="B106" t="str">
        <f t="shared" si="229"/>
        <v>IndustryBenchmarksOverrides</v>
      </c>
      <c r="C106" t="str">
        <f>C98</f>
        <v>Tracker2ndReviewComment</v>
      </c>
      <c r="D106" t="str">
        <f t="shared" si="179"/>
        <v>IndustryBenchmarksOverridesTracker2ndReviewComment</v>
      </c>
      <c r="L106" s="3">
        <f t="shared" si="230"/>
        <v>0</v>
      </c>
      <c r="M106" s="3">
        <f t="shared" si="225"/>
        <v>0</v>
      </c>
      <c r="N106" s="14" t="str">
        <f t="shared" si="231"/>
        <v/>
      </c>
      <c r="O106" t="str">
        <f t="shared" si="180"/>
        <v>IndustryBenchmarksOverridesTracker2ndReviewComment</v>
      </c>
      <c r="P106" s="3">
        <f t="shared" si="232"/>
        <v>50</v>
      </c>
      <c r="Q106" s="3">
        <f t="shared" si="226"/>
        <v>50</v>
      </c>
      <c r="R106" s="14" t="str">
        <f t="shared" si="233"/>
        <v>IndustryBenchmarksOverridesTracker2ndReviewComment</v>
      </c>
      <c r="S106" t="str">
        <f t="shared" si="234"/>
        <v>'IndustryBenchmarksOverridesTracker2ndReviewComment'</v>
      </c>
      <c r="T106" t="str">
        <f t="shared" si="235"/>
        <v>$IndustryBenchmarksOverridesTracker2ndReviewComment</v>
      </c>
      <c r="U106" t="str">
        <f t="shared" si="236"/>
        <v>'$IndustryBenchmarksOverridesTracker2ndReviewComment'</v>
      </c>
      <c r="V106">
        <f t="shared" si="237"/>
        <v>53</v>
      </c>
      <c r="W106" s="3">
        <f t="shared" si="227"/>
        <v>53</v>
      </c>
      <c r="X106" s="9" t="str">
        <f t="shared" si="238"/>
        <v>localStorage.IndustryBenchmarksOverridesTracker2ndReviewComment</v>
      </c>
      <c r="Y106" s="7" t="s">
        <v>871</v>
      </c>
      <c r="Z106" t="str">
        <f t="shared" si="239"/>
        <v>'$IndustryBenchmarksOverridesTracker2ndReviewComment'</v>
      </c>
      <c r="AA106" t="str">
        <f t="shared" si="240"/>
        <v>$IndustryBenchmarksOverridesTracker2ndReviewComment = NULL;// ProgressTrackerForm</v>
      </c>
      <c r="AB106" t="str">
        <f t="shared" si="241"/>
        <v xml:space="preserve">       if (typeof(localStorage.IndustryBenchmarksOverridesTracker2ndReviewComment)==  "undefined") { localStorage.IndustryBenchmarksOverridesTracker2ndReviewComment = ""};</v>
      </c>
      <c r="AC106" t="str">
        <f t="shared" si="242"/>
        <v xml:space="preserve">         $       =  $row[""];</v>
      </c>
      <c r="AD106" t="str">
        <f t="shared" si="243"/>
        <v xml:space="preserve">         localStorage.IndustryBenchmarksOverridesTracker2ndReviewComment = '&lt;php? echo $IndustryBenchmarksOverridesTracker2ndReviewComment?&gt;' ;</v>
      </c>
      <c r="AE106" t="str">
        <f t="shared" si="244"/>
        <v>$IndustryBenchmarksOverridesTracker2ndReviewComment =  $_POST['IndustryBenchmarksOverridesTracker2ndReviewComment'] ;</v>
      </c>
      <c r="AF106" t="str">
        <f t="shared" si="228"/>
        <v xml:space="preserve">       localStorage.IndustryBenchmarksOverridesTracker2ndReviewComment =  document.ProgressTrackerForm.IndustryBenchmarksOverridesTracker2ndReviewComment.value;</v>
      </c>
      <c r="AG106" t="str">
        <f t="shared" si="174"/>
        <v xml:space="preserve">   document.ProgressTrackerForm.IndustryBenchmarksOverridesTracker2ndReviewComment.value =  localStorage.IndustryBenchmarksOverridesTracker2ndReviewComment;</v>
      </c>
      <c r="AH106" t="s">
        <v>446</v>
      </c>
      <c r="AI106" t="str">
        <f t="shared" si="245"/>
        <v xml:space="preserve">           IndustryBenchmarksOverridesTracker2ndReviewComment  VARCHAR(100) NOT NULL,</v>
      </c>
      <c r="AJ106" t="str">
        <f t="shared" si="246"/>
        <v xml:space="preserve">        = '$IndustryBenchmarksOverridesTracker2ndReviewComment',</v>
      </c>
      <c r="AK106" t="str">
        <f t="shared" si="247"/>
        <v xml:space="preserve">       IndustryBenchmarksOverridesTracker2ndReviewComment,</v>
      </c>
      <c r="AL106" t="str">
        <f t="shared" si="248"/>
        <v xml:space="preserve">       '$IndustryBenchmarksOverridesTracker2ndReviewComment',</v>
      </c>
    </row>
  </sheetData>
  <pageMargins left="0.7" right="0.7" top="0.75" bottom="0.75" header="0.3" footer="0.3"/>
  <pageSetup paperSize="12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5"/>
  <sheetViews>
    <sheetView tabSelected="1" zoomScaleNormal="100" workbookViewId="0">
      <selection activeCell="B3" sqref="B3"/>
    </sheetView>
  </sheetViews>
  <sheetFormatPr defaultRowHeight="15" outlineLevelCol="1" x14ac:dyDescent="0.25"/>
  <cols>
    <col min="2" max="2" width="20.28515625" bestFit="1" customWidth="1"/>
    <col min="3" max="3" width="38.5703125" bestFit="1" customWidth="1"/>
    <col min="4" max="4" width="46" customWidth="1" outlineLevel="1"/>
    <col min="5" max="5" width="30.140625" customWidth="1" outlineLevel="1"/>
    <col min="6" max="6" width="5.28515625" style="3" customWidth="1" outlineLevel="1"/>
    <col min="7" max="7" width="6.28515625" style="3" customWidth="1" outlineLevel="1"/>
    <col min="8" max="8" width="33.140625" style="14" customWidth="1" outlineLevel="1"/>
    <col min="9" max="9" width="47.140625" customWidth="1" outlineLevel="1"/>
    <col min="10" max="10" width="5.28515625" style="3" customWidth="1" outlineLevel="1"/>
    <col min="11" max="11" width="6.28515625" style="3" customWidth="1" outlineLevel="1"/>
    <col min="12" max="12" width="47.140625" style="14" bestFit="1" customWidth="1" outlineLevel="1"/>
    <col min="13" max="13" width="40.5703125" customWidth="1" outlineLevel="1"/>
    <col min="14" max="15" width="35" customWidth="1" outlineLevel="1"/>
    <col min="16" max="16" width="5.28515625" customWidth="1" outlineLevel="1"/>
    <col min="17" max="17" width="6.28515625" style="3" customWidth="1" outlineLevel="1"/>
    <col min="18" max="18" width="66" customWidth="1" outlineLevel="1"/>
    <col min="19" max="19" width="20.85546875" customWidth="1" outlineLevel="1"/>
    <col min="20" max="20" width="36.7109375" customWidth="1" outlineLevel="1"/>
    <col min="21" max="21" width="77.140625" customWidth="1" outlineLevel="1"/>
    <col min="22" max="23" width="118.85546875" customWidth="1" outlineLevel="1"/>
    <col min="24" max="24" width="127.28515625" bestFit="1" customWidth="1" outlineLevel="1"/>
    <col min="25" max="25" width="107.140625" bestFit="1" customWidth="1" outlineLevel="1"/>
    <col min="26" max="26" width="111.140625" customWidth="1" outlineLevel="1"/>
    <col min="27" max="27" width="140" customWidth="1" outlineLevel="1"/>
    <col min="28" max="28" width="20.85546875" customWidth="1"/>
    <col min="29" max="30" width="80.42578125" customWidth="1"/>
  </cols>
  <sheetData>
    <row r="1" spans="1:30" ht="37.5" x14ac:dyDescent="0.3">
      <c r="B1" s="2" t="s">
        <v>849</v>
      </c>
      <c r="C1" s="2" t="s">
        <v>1550</v>
      </c>
      <c r="D1" s="2" t="s">
        <v>496</v>
      </c>
      <c r="E1" s="15" t="s">
        <v>575</v>
      </c>
      <c r="F1" s="12" t="s">
        <v>262</v>
      </c>
      <c r="G1" s="11" t="s">
        <v>307</v>
      </c>
      <c r="H1" s="10" t="s">
        <v>604</v>
      </c>
      <c r="I1" s="2" t="s">
        <v>251</v>
      </c>
      <c r="J1" s="12" t="s">
        <v>262</v>
      </c>
      <c r="K1" s="11" t="s">
        <v>307</v>
      </c>
      <c r="L1" s="10" t="s">
        <v>440</v>
      </c>
      <c r="M1" s="2" t="s">
        <v>305</v>
      </c>
      <c r="N1" s="2" t="s">
        <v>304</v>
      </c>
      <c r="O1" s="2" t="s">
        <v>267</v>
      </c>
      <c r="P1" s="2" t="s">
        <v>262</v>
      </c>
      <c r="Q1" s="11" t="s">
        <v>307</v>
      </c>
      <c r="R1" s="2" t="s">
        <v>309</v>
      </c>
      <c r="S1" s="2" t="s">
        <v>252</v>
      </c>
      <c r="T1" s="2" t="s">
        <v>306</v>
      </c>
      <c r="U1" s="2" t="s">
        <v>276</v>
      </c>
      <c r="V1" s="2" t="s">
        <v>310</v>
      </c>
      <c r="W1" s="2" t="s">
        <v>844</v>
      </c>
      <c r="X1" s="2" t="s">
        <v>278</v>
      </c>
      <c r="Y1" s="2" t="s">
        <v>277</v>
      </c>
      <c r="Z1" s="2" t="s">
        <v>279</v>
      </c>
      <c r="AA1" s="2" t="s">
        <v>280</v>
      </c>
      <c r="AB1" s="2" t="s">
        <v>259</v>
      </c>
      <c r="AC1" s="2" t="s">
        <v>311</v>
      </c>
      <c r="AD1" s="2" t="s">
        <v>312</v>
      </c>
    </row>
    <row r="2" spans="1:30" ht="18.75" x14ac:dyDescent="0.3">
      <c r="B2" s="2"/>
      <c r="C2" s="2"/>
      <c r="D2" s="2"/>
      <c r="E2" s="15"/>
      <c r="F2" s="12"/>
      <c r="G2" s="11"/>
      <c r="H2" s="10"/>
      <c r="I2" s="2"/>
      <c r="J2" s="12"/>
      <c r="K2" s="11"/>
      <c r="L2" s="10"/>
      <c r="M2" s="2"/>
      <c r="N2" s="2"/>
      <c r="O2" s="2"/>
      <c r="P2" s="2"/>
      <c r="Q2" s="1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1" t="str">
        <f>"       Create table scores ( "</f>
        <v xml:space="preserve">       Create table scores ( </v>
      </c>
      <c r="AD2" s="1" t="str">
        <f>"       update_query = "&amp;CHAR(34)&amp;"UPDATE  scores SET"</f>
        <v xml:space="preserve">       update_query = "UPDATE  scores SET</v>
      </c>
    </row>
    <row r="3" spans="1:30" x14ac:dyDescent="0.25">
      <c r="A3">
        <v>1</v>
      </c>
      <c r="B3" t="s">
        <v>1549</v>
      </c>
      <c r="C3" t="s">
        <v>733</v>
      </c>
      <c r="D3" t="str">
        <f>C3</f>
        <v>application_ref</v>
      </c>
      <c r="E3" t="str">
        <f>C3</f>
        <v>application_ref</v>
      </c>
      <c r="F3" s="3">
        <f>LEN(E3)</f>
        <v>15</v>
      </c>
      <c r="G3" s="3">
        <f>MAX(F:F)</f>
        <v>43</v>
      </c>
      <c r="H3" s="14" t="str">
        <f>E3&amp;REPT(" ",G3-F3)</f>
        <v xml:space="preserve">application_ref                            </v>
      </c>
      <c r="I3" t="str">
        <f>D3</f>
        <v>application_ref</v>
      </c>
      <c r="J3" s="3">
        <f>LEN(I3)</f>
        <v>15</v>
      </c>
      <c r="K3" s="3">
        <f>MAX(J:J)</f>
        <v>43</v>
      </c>
      <c r="L3" s="14" t="str">
        <f>I3&amp;REPT(" ",K3-J3)</f>
        <v xml:space="preserve">application_ref                            </v>
      </c>
      <c r="M3" t="str">
        <f>"'"&amp;I3&amp;"'"</f>
        <v>'application_ref'</v>
      </c>
      <c r="N3" t="str">
        <f>"$"&amp;I3</f>
        <v>$application_ref</v>
      </c>
      <c r="O3" t="str">
        <f>"'"&amp;N3&amp;"'"</f>
        <v>'$application_ref'</v>
      </c>
      <c r="P3">
        <f>LEN(O3)</f>
        <v>18</v>
      </c>
      <c r="Q3" s="3">
        <f>MAX(P:P)</f>
        <v>46</v>
      </c>
      <c r="R3" s="9" t="str">
        <f>"localStorage."&amp;L3</f>
        <v xml:space="preserve">localStorage.application_ref                            </v>
      </c>
      <c r="S3" s="7" t="str">
        <f>B3</f>
        <v>SearchKeys</v>
      </c>
      <c r="T3" t="str">
        <f>O3&amp;REPT(" ",Q3-P3)</f>
        <v xml:space="preserve">'$application_ref'                            </v>
      </c>
      <c r="U3" t="str">
        <f>SUBSTITUTE(T3,"'","")&amp;" = "&amp;"NULL"&amp;";" &amp; "// "&amp;S3</f>
        <v>$application_ref                             = NULL;// SearchKeys</v>
      </c>
      <c r="V3" t="str">
        <f>"       if ("&amp;"typeof("&amp;R3&amp;")"&amp;"==  "&amp;CHAR(34)&amp;"undefined"&amp;CHAR(34)&amp;") { "&amp;R3&amp;" = "&amp;IF(RIGHT(I3,5)="Score",0,IF(RIGHT(I3,6)="Rating",CHAR(34)&amp;"Medium"&amp;CHAR(34),CHAR(34)&amp;""&amp;CHAR(34)))&amp;"};"</f>
        <v xml:space="preserve">       if (typeof(localStorage.application_ref                            )==  "undefined") { localStorage.application_ref                             = ""};</v>
      </c>
      <c r="W3" t="str">
        <f>"         $"&amp;H3&amp;"       =  $row["&amp;CHAR(34)&amp;E3&amp;CHAR(34)&amp;"];"</f>
        <v xml:space="preserve">         $application_ref                                   =  $row["application_ref"];</v>
      </c>
      <c r="X3" t="str">
        <f>"         "&amp;R3&amp;" = '&lt;php? echo "&amp;SUBSTITUTE( O3,"'","")&amp;"?&gt;' ;"</f>
        <v xml:space="preserve">         localStorage.application_ref                             = '&lt;php? echo $application_ref?&gt;' ;</v>
      </c>
      <c r="Y3" t="str">
        <f t="shared" ref="Y3:Y66" si="0">SUBSTITUTE(T3,"'","")&amp;" =  "&amp;"$_POST["&amp;M3&amp;"] "&amp;";"</f>
        <v>$application_ref                             =  $_POST['application_ref'] ;</v>
      </c>
      <c r="Z3" t="str">
        <f>"       "&amp;R3&amp;" =  document.ScoreCardForm."&amp;I3&amp;".value;"</f>
        <v xml:space="preserve">       localStorage.application_ref                             =  document.ScoreCardForm.application_ref.value;</v>
      </c>
      <c r="AA3" t="str">
        <f>"   document.ScoreCardForm."&amp;I3&amp;".value"&amp;" =  "&amp;TRIM(R3)&amp;";"</f>
        <v xml:space="preserve">   document.ScoreCardForm.application_ref.value =  localStorage.application_ref;</v>
      </c>
      <c r="AB3" t="s">
        <v>450</v>
      </c>
      <c r="AC3" t="str">
        <f xml:space="preserve"> "           "&amp;I3&amp;"  "&amp;AB3&amp;","</f>
        <v xml:space="preserve">           application_ref  INT,</v>
      </c>
      <c r="AD3" t="str">
        <f>"       "&amp;H3&amp;" = "&amp;O3&amp;","</f>
        <v xml:space="preserve">       application_ref                             = '$application_ref',</v>
      </c>
    </row>
    <row r="4" spans="1:30" x14ac:dyDescent="0.25">
      <c r="A4">
        <v>2</v>
      </c>
      <c r="B4" t="s">
        <v>1549</v>
      </c>
      <c r="C4" t="s">
        <v>734</v>
      </c>
      <c r="D4" t="str">
        <f t="shared" ref="D4:D67" si="1">C4</f>
        <v>company_reg_no</v>
      </c>
      <c r="E4" t="str">
        <f t="shared" ref="E4:E67" si="2">C4</f>
        <v>company_reg_no</v>
      </c>
      <c r="F4" s="3">
        <f>LEN(E4)</f>
        <v>14</v>
      </c>
      <c r="G4" s="3">
        <f>MAX(F:F)</f>
        <v>43</v>
      </c>
      <c r="H4" s="14" t="str">
        <f>E4&amp;REPT(" ",G4-F4)</f>
        <v xml:space="preserve">company_reg_no                             </v>
      </c>
      <c r="I4" t="str">
        <f>D4</f>
        <v>company_reg_no</v>
      </c>
      <c r="J4" s="3">
        <f>LEN(I4)</f>
        <v>14</v>
      </c>
      <c r="K4" s="3">
        <f>MAX(J:J)</f>
        <v>43</v>
      </c>
      <c r="L4" s="14" t="str">
        <f>I4&amp;REPT(" ",K4-J4)</f>
        <v xml:space="preserve">company_reg_no                             </v>
      </c>
      <c r="M4" t="str">
        <f>"'"&amp;I4&amp;"'"</f>
        <v>'company_reg_no'</v>
      </c>
      <c r="N4" t="str">
        <f>"$"&amp;I4</f>
        <v>$company_reg_no</v>
      </c>
      <c r="O4" t="str">
        <f>"'"&amp;N4&amp;"'"</f>
        <v>'$company_reg_no'</v>
      </c>
      <c r="P4">
        <f>LEN(O4)</f>
        <v>17</v>
      </c>
      <c r="Q4" s="3">
        <f>MAX(P:P)</f>
        <v>46</v>
      </c>
      <c r="R4" s="9" t="str">
        <f>"localStorage."&amp;L4</f>
        <v xml:space="preserve">localStorage.company_reg_no                             </v>
      </c>
      <c r="S4" s="7" t="str">
        <f t="shared" ref="S4:S67" si="3">B4</f>
        <v>SearchKeys</v>
      </c>
      <c r="T4" t="str">
        <f>O4&amp;REPT(" ",Q4-P4)</f>
        <v xml:space="preserve">'$company_reg_no'                             </v>
      </c>
      <c r="U4" t="str">
        <f>SUBSTITUTE(T4,"'","")&amp;" = "&amp;"NULL"&amp;";" &amp; "// "&amp;S4</f>
        <v>$company_reg_no                              = NULL;// SearchKeys</v>
      </c>
      <c r="V4" t="str">
        <f>"       if ("&amp;"typeof("&amp;R4&amp;")"&amp;"==  "&amp;CHAR(34)&amp;"undefined"&amp;CHAR(34)&amp;") { "&amp;R4&amp;" = "&amp;IF(RIGHT(I4,5)="Score",0,IF(RIGHT(I4,6)="Rating",CHAR(34)&amp;"Medium"&amp;CHAR(34),CHAR(34)&amp;""&amp;CHAR(34)))&amp;"};"</f>
        <v xml:space="preserve">       if (typeof(localStorage.company_reg_no                             )==  "undefined") { localStorage.company_reg_no                              = ""};</v>
      </c>
      <c r="W4" t="str">
        <f>"         $"&amp;H4&amp;"       =  $row["&amp;CHAR(34)&amp;E4&amp;CHAR(34)&amp;"];"</f>
        <v xml:space="preserve">         $company_reg_no                                    =  $row["company_reg_no"];</v>
      </c>
      <c r="X4" t="str">
        <f>"         "&amp;R4&amp;" = '&lt;php? echo "&amp;SUBSTITUTE( O4,"'","")&amp;"?&gt;' ;"</f>
        <v xml:space="preserve">         localStorage.company_reg_no                              = '&lt;php? echo $company_reg_no?&gt;' ;</v>
      </c>
      <c r="Y4" t="str">
        <f t="shared" si="0"/>
        <v>$company_reg_no                              =  $_POST['company_reg_no'] ;</v>
      </c>
      <c r="Z4" t="str">
        <f t="shared" ref="Z4:Z67" si="4">"       "&amp;R4&amp;" =  document.ScoreCardForm."&amp;I4&amp;".value;"</f>
        <v xml:space="preserve">       localStorage.company_reg_no                              =  document.ScoreCardForm.company_reg_no.value;</v>
      </c>
      <c r="AA4" t="str">
        <f t="shared" ref="AA4:AA67" si="5">"   document.ScoreCardForm."&amp;I4&amp;".value"&amp;" =  "&amp;TRIM(R4)&amp;";"</f>
        <v xml:space="preserve">   document.ScoreCardForm.company_reg_no.value =  localStorage.company_reg_no;</v>
      </c>
      <c r="AB4" t="s">
        <v>372</v>
      </c>
      <c r="AC4" t="str">
        <f t="shared" ref="AC4:AC67" si="6" xml:space="preserve"> "           "&amp;I4&amp;"  "&amp;AB4&amp;","</f>
        <v xml:space="preserve">           company_reg_no  VARCHAR(150),</v>
      </c>
      <c r="AD4" t="str">
        <f>"       "&amp;H4&amp;" = "&amp;O4&amp;","</f>
        <v xml:space="preserve">       company_reg_no                              = '$company_reg_no',</v>
      </c>
    </row>
    <row r="5" spans="1:30" x14ac:dyDescent="0.25">
      <c r="A5">
        <v>3</v>
      </c>
      <c r="B5" t="s">
        <v>1549</v>
      </c>
      <c r="C5" t="s">
        <v>735</v>
      </c>
      <c r="D5" t="str">
        <f t="shared" si="1"/>
        <v>loan_number</v>
      </c>
      <c r="E5" t="str">
        <f t="shared" si="2"/>
        <v>loan_number</v>
      </c>
      <c r="F5" s="3">
        <f>LEN(E5)</f>
        <v>11</v>
      </c>
      <c r="G5" s="3">
        <f>MAX(F:F)</f>
        <v>43</v>
      </c>
      <c r="H5" s="14" t="str">
        <f>E5&amp;REPT(" ",G5-F5)</f>
        <v xml:space="preserve">loan_number                                </v>
      </c>
      <c r="I5" t="str">
        <f>D5</f>
        <v>loan_number</v>
      </c>
      <c r="J5" s="3">
        <f>LEN(I5)</f>
        <v>11</v>
      </c>
      <c r="K5" s="3">
        <f>MAX(J:J)</f>
        <v>43</v>
      </c>
      <c r="L5" s="14" t="str">
        <f>I5&amp;REPT(" ",K5-J5)</f>
        <v xml:space="preserve">loan_number                                </v>
      </c>
      <c r="M5" t="str">
        <f>"'"&amp;I5&amp;"'"</f>
        <v>'loan_number'</v>
      </c>
      <c r="N5" t="str">
        <f>"$"&amp;I5</f>
        <v>$loan_number</v>
      </c>
      <c r="O5" t="str">
        <f>"'"&amp;N5&amp;"'"</f>
        <v>'$loan_number'</v>
      </c>
      <c r="P5">
        <f>LEN(O5)</f>
        <v>14</v>
      </c>
      <c r="Q5" s="3">
        <f>MAX(P:P)</f>
        <v>46</v>
      </c>
      <c r="R5" s="9" t="str">
        <f>"localStorage."&amp;L5</f>
        <v xml:space="preserve">localStorage.loan_number                                </v>
      </c>
      <c r="S5" s="7" t="str">
        <f t="shared" si="3"/>
        <v>SearchKeys</v>
      </c>
      <c r="T5" t="str">
        <f>O5&amp;REPT(" ",Q5-P5)</f>
        <v xml:space="preserve">'$loan_number'                                </v>
      </c>
      <c r="U5" t="str">
        <f>SUBSTITUTE(T5,"'","")&amp;" = "&amp;"NULL"&amp;";" &amp; "// "&amp;S5</f>
        <v>$loan_number                                 = NULL;// SearchKeys</v>
      </c>
      <c r="V5" t="str">
        <f>"       if ("&amp;"typeof("&amp;R5&amp;")"&amp;"==  "&amp;CHAR(34)&amp;"undefined"&amp;CHAR(34)&amp;") { "&amp;R5&amp;" = "&amp;IF(RIGHT(I5,5)="Score",0,IF(RIGHT(I5,6)="Rating",CHAR(34)&amp;"Medium"&amp;CHAR(34),CHAR(34)&amp;""&amp;CHAR(34)))&amp;"};"</f>
        <v xml:space="preserve">       if (typeof(localStorage.loan_number                                )==  "undefined") { localStorage.loan_number                                 = ""};</v>
      </c>
      <c r="W5" t="str">
        <f>"         $"&amp;H5&amp;"       =  $row["&amp;CHAR(34)&amp;E5&amp;CHAR(34)&amp;"];"</f>
        <v xml:space="preserve">         $loan_number                                       =  $row["loan_number"];</v>
      </c>
      <c r="X5" t="str">
        <f>"         "&amp;R5&amp;" = '&lt;php? echo "&amp;SUBSTITUTE( O5,"'","")&amp;"?&gt;' ;"</f>
        <v xml:space="preserve">         localStorage.loan_number                                 = '&lt;php? echo $loan_number?&gt;' ;</v>
      </c>
      <c r="Y5" t="str">
        <f t="shared" si="0"/>
        <v>$loan_number                                 =  $_POST['loan_number'] ;</v>
      </c>
      <c r="Z5" t="str">
        <f t="shared" si="4"/>
        <v xml:space="preserve">       localStorage.loan_number                                 =  document.ScoreCardForm.loan_number.value;</v>
      </c>
      <c r="AA5" t="str">
        <f t="shared" si="5"/>
        <v xml:space="preserve">   document.ScoreCardForm.loan_number.value =  localStorage.loan_number;</v>
      </c>
      <c r="AB5" t="s">
        <v>450</v>
      </c>
      <c r="AC5" t="str">
        <f t="shared" si="6"/>
        <v xml:space="preserve">           loan_number  INT,</v>
      </c>
      <c r="AD5" t="str">
        <f>"       "&amp;H5&amp;" = "&amp;O5&amp;","</f>
        <v xml:space="preserve">       loan_number                                 = '$loan_number',</v>
      </c>
    </row>
    <row r="6" spans="1:30" x14ac:dyDescent="0.25">
      <c r="A6">
        <v>4</v>
      </c>
      <c r="B6" t="s">
        <v>605</v>
      </c>
      <c r="C6" t="s">
        <v>605</v>
      </c>
      <c r="D6" t="str">
        <f t="shared" si="1"/>
        <v>username</v>
      </c>
      <c r="E6" t="str">
        <f t="shared" si="2"/>
        <v>username</v>
      </c>
      <c r="F6" s="3">
        <f>LEN(E6)</f>
        <v>8</v>
      </c>
      <c r="G6" s="3">
        <f>MAX(F:F)</f>
        <v>43</v>
      </c>
      <c r="H6" s="14" t="str">
        <f>E6&amp;REPT(" ",G6-F6)</f>
        <v xml:space="preserve">username                                   </v>
      </c>
      <c r="I6" t="str">
        <f>D6</f>
        <v>username</v>
      </c>
      <c r="J6" s="3">
        <f>LEN(I6)</f>
        <v>8</v>
      </c>
      <c r="K6" s="3">
        <f>MAX(J:J)</f>
        <v>43</v>
      </c>
      <c r="L6" s="14" t="str">
        <f>I6&amp;REPT(" ",K6-J6)</f>
        <v xml:space="preserve">username                                   </v>
      </c>
      <c r="M6" t="str">
        <f>"'"&amp;I6&amp;"'"</f>
        <v>'username'</v>
      </c>
      <c r="N6" t="str">
        <f>"$"&amp;I6</f>
        <v>$username</v>
      </c>
      <c r="O6" t="str">
        <f>"'"&amp;N6&amp;"'"</f>
        <v>'$username'</v>
      </c>
      <c r="P6">
        <f>LEN(O6)</f>
        <v>11</v>
      </c>
      <c r="Q6" s="3">
        <f>MAX(P:P)</f>
        <v>46</v>
      </c>
      <c r="R6" s="9" t="str">
        <f>"localStorage."&amp;L6</f>
        <v xml:space="preserve">localStorage.username                                   </v>
      </c>
      <c r="S6" s="7" t="str">
        <f t="shared" si="3"/>
        <v>username</v>
      </c>
      <c r="T6" t="str">
        <f>O6&amp;REPT(" ",Q6-P6)</f>
        <v xml:space="preserve">'$username'                                   </v>
      </c>
      <c r="U6" t="str">
        <f>SUBSTITUTE(T6,"'","")&amp;" = "&amp;"NULL"&amp;";" &amp; "// "&amp;S6</f>
        <v>$username                                    = NULL;// username</v>
      </c>
      <c r="V6" t="str">
        <f>"       if ("&amp;"typeof("&amp;R6&amp;")"&amp;"==  "&amp;CHAR(34)&amp;"undefined"&amp;CHAR(34)&amp;") { "&amp;R6&amp;" = "&amp;IF(RIGHT(I6,5)="Score",0,IF(RIGHT(I6,6)="Rating",CHAR(34)&amp;"Medium"&amp;CHAR(34),CHAR(34)&amp;CHAR(34)))&amp;"};"</f>
        <v xml:space="preserve">       if (typeof(localStorage.username                                   )==  "undefined") { localStorage.username                                    = ""};</v>
      </c>
      <c r="W6" t="str">
        <f>"         $"&amp;H6&amp;"       =  $row["&amp;CHAR(34)&amp;E6&amp;CHAR(34)&amp;"];"</f>
        <v xml:space="preserve">         $username                                          =  $row["username"];</v>
      </c>
      <c r="X6" t="str">
        <f>"         "&amp;R6&amp;" = '&lt;php? echo "&amp;SUBSTITUTE( O6,"'","")&amp;"?&gt;' ;"</f>
        <v xml:space="preserve">         localStorage.username                                    = '&lt;php? echo $username?&gt;' ;</v>
      </c>
      <c r="Y6" t="str">
        <f t="shared" si="0"/>
        <v>$username                                    =  $_POST['username'] ;</v>
      </c>
      <c r="Z6" t="str">
        <f t="shared" si="4"/>
        <v xml:space="preserve">       localStorage.username                                    =  document.ScoreCardForm.username.value;</v>
      </c>
      <c r="AA6" t="str">
        <f t="shared" si="5"/>
        <v xml:space="preserve">   document.ScoreCardForm.username.value =  localStorage.username;</v>
      </c>
      <c r="AB6" t="s">
        <v>446</v>
      </c>
      <c r="AC6" t="str">
        <f t="shared" si="6"/>
        <v xml:space="preserve">           username  VARCHAR(100),</v>
      </c>
      <c r="AD6" t="str">
        <f>"       "&amp;H6&amp;" = "&amp;O6&amp;","</f>
        <v xml:space="preserve">       username                                    = '$username',</v>
      </c>
    </row>
    <row r="7" spans="1:30" x14ac:dyDescent="0.25">
      <c r="A7">
        <v>5</v>
      </c>
      <c r="B7" t="s">
        <v>1548</v>
      </c>
      <c r="C7" t="s">
        <v>1287</v>
      </c>
      <c r="D7" t="str">
        <f t="shared" si="1"/>
        <v>company_size</v>
      </c>
      <c r="E7" t="str">
        <f t="shared" si="2"/>
        <v>company_size</v>
      </c>
      <c r="F7" s="3">
        <f>LEN(E7)</f>
        <v>12</v>
      </c>
      <c r="G7" s="3">
        <f>MAX(F:F)</f>
        <v>43</v>
      </c>
      <c r="H7" s="14" t="str">
        <f>E7&amp;REPT(" ",G7-F7)</f>
        <v xml:space="preserve">company_size                               </v>
      </c>
      <c r="I7" t="str">
        <f>D7</f>
        <v>company_size</v>
      </c>
      <c r="J7" s="3">
        <f>LEN(I7)</f>
        <v>12</v>
      </c>
      <c r="K7" s="3">
        <f>MAX(J:J)</f>
        <v>43</v>
      </c>
      <c r="L7" s="14" t="str">
        <f>I7&amp;REPT(" ",K7-J7)</f>
        <v xml:space="preserve">company_size                               </v>
      </c>
      <c r="M7" t="str">
        <f>"'"&amp;I7&amp;"'"</f>
        <v>'company_size'</v>
      </c>
      <c r="N7" t="str">
        <f>"$"&amp;I7</f>
        <v>$company_size</v>
      </c>
      <c r="O7" t="str">
        <f>"'"&amp;N7&amp;"'"</f>
        <v>'$company_size'</v>
      </c>
      <c r="P7">
        <f>LEN(O7)</f>
        <v>15</v>
      </c>
      <c r="Q7" s="3">
        <f>MAX(P:P)</f>
        <v>46</v>
      </c>
      <c r="R7" s="9" t="str">
        <f>"localStorage."&amp;L7</f>
        <v xml:space="preserve">localStorage.company_size                               </v>
      </c>
      <c r="S7" s="7" t="str">
        <f t="shared" si="3"/>
        <v>TotalScores</v>
      </c>
      <c r="T7" t="str">
        <f>O7&amp;REPT(" ",Q7-P7)</f>
        <v xml:space="preserve">'$company_size'                               </v>
      </c>
      <c r="U7" t="str">
        <f>SUBSTITUTE(T7,"'","")&amp;" = "&amp;"NULL"&amp;";" &amp; "// "&amp;S7</f>
        <v>$company_size                                = NULL;// TotalScores</v>
      </c>
      <c r="V7" t="str">
        <f>"       if ("&amp;"typeof("&amp;R7&amp;")"&amp;"==  "&amp;CHAR(34)&amp;"undefined"&amp;CHAR(34)&amp;") { "&amp;R7&amp;" = "&amp;IF(RIGHT(I7,5)="Score",0,IF(RIGHT(I7,6)="Rating",CHAR(34)&amp;"Medium"&amp;CHAR(34),CHAR(34)&amp;CHAR(34)))&amp;"};"</f>
        <v xml:space="preserve">       if (typeof(localStorage.company_size                               )==  "undefined") { localStorage.company_size                                = ""};</v>
      </c>
      <c r="W7" t="str">
        <f>"         $"&amp;H7&amp;"       =  $row["&amp;CHAR(34)&amp;E7&amp;CHAR(34)&amp;"];"</f>
        <v xml:space="preserve">         $company_size                                      =  $row["company_size"];</v>
      </c>
      <c r="X7" t="str">
        <f>"         "&amp;R7&amp;" = '&lt;php? echo "&amp;SUBSTITUTE( O7,"'","")&amp;"?&gt;' ;"</f>
        <v xml:space="preserve">         localStorage.company_size                                = '&lt;php? echo $company_size?&gt;' ;</v>
      </c>
      <c r="Y7" t="str">
        <f t="shared" si="0"/>
        <v>$company_size                                =  $_POST['company_size'] ;</v>
      </c>
      <c r="Z7" t="str">
        <f t="shared" si="4"/>
        <v xml:space="preserve">       localStorage.company_size                                =  document.ScoreCardForm.company_size.value;</v>
      </c>
      <c r="AA7" t="str">
        <f t="shared" si="5"/>
        <v xml:space="preserve">   document.ScoreCardForm.company_size.value =  localStorage.company_size;</v>
      </c>
      <c r="AB7" t="s">
        <v>1551</v>
      </c>
      <c r="AC7" t="str">
        <f t="shared" si="6"/>
        <v xml:space="preserve">           company_size  VARCHAR(5),</v>
      </c>
      <c r="AD7" t="str">
        <f>"       "&amp;H7&amp;" = "&amp;O7&amp;","</f>
        <v xml:space="preserve">       company_size                                = '$company_size',</v>
      </c>
    </row>
    <row r="8" spans="1:30" x14ac:dyDescent="0.25">
      <c r="A8">
        <v>6</v>
      </c>
      <c r="B8" t="s">
        <v>1548</v>
      </c>
      <c r="C8" t="s">
        <v>1288</v>
      </c>
      <c r="D8" t="str">
        <f t="shared" si="1"/>
        <v>industrial_sector</v>
      </c>
      <c r="E8" t="str">
        <f t="shared" si="2"/>
        <v>industrial_sector</v>
      </c>
      <c r="F8" s="3">
        <f t="shared" ref="F8:F70" si="7">LEN(E8)</f>
        <v>17</v>
      </c>
      <c r="G8" s="3">
        <f>MAX(F:F)</f>
        <v>43</v>
      </c>
      <c r="H8" s="14" t="str">
        <f t="shared" ref="H8:H70" si="8">E8&amp;REPT(" ",G8-F8)</f>
        <v xml:space="preserve">industrial_sector                          </v>
      </c>
      <c r="I8" t="str">
        <f>D8</f>
        <v>industrial_sector</v>
      </c>
      <c r="J8" s="3">
        <f t="shared" ref="J8:J70" si="9">LEN(I8)</f>
        <v>17</v>
      </c>
      <c r="K8" s="3">
        <f>MAX(J:J)</f>
        <v>43</v>
      </c>
      <c r="L8" s="14" t="str">
        <f t="shared" ref="L8:L70" si="10">I8&amp;REPT(" ",K8-J8)</f>
        <v xml:space="preserve">industrial_sector                          </v>
      </c>
      <c r="M8" t="str">
        <f t="shared" ref="M8:M70" si="11">"'"&amp;I8&amp;"'"</f>
        <v>'industrial_sector'</v>
      </c>
      <c r="N8" t="str">
        <f t="shared" ref="N8:N70" si="12">"$"&amp;I8</f>
        <v>$industrial_sector</v>
      </c>
      <c r="O8" t="str">
        <f t="shared" ref="O8:O70" si="13">"'"&amp;N8&amp;"'"</f>
        <v>'$industrial_sector'</v>
      </c>
      <c r="P8">
        <f t="shared" ref="P8:P70" si="14">LEN(O8)</f>
        <v>20</v>
      </c>
      <c r="Q8" s="3">
        <f>MAX(P:P)</f>
        <v>46</v>
      </c>
      <c r="R8" s="9" t="str">
        <f t="shared" ref="R8:R70" si="15">"localStorage."&amp;L8</f>
        <v xml:space="preserve">localStorage.industrial_sector                          </v>
      </c>
      <c r="S8" s="7" t="str">
        <f t="shared" si="3"/>
        <v>TotalScores</v>
      </c>
      <c r="T8" t="str">
        <f t="shared" ref="T8:T70" si="16">O8&amp;REPT(" ",Q8-P8)</f>
        <v xml:space="preserve">'$industrial_sector'                          </v>
      </c>
      <c r="U8" t="str">
        <f t="shared" ref="U8:U70" si="17">SUBSTITUTE(T8,"'","")&amp;" = "&amp;"NULL"&amp;";" &amp; "// "&amp;S8</f>
        <v>$industrial_sector                           = NULL;// TotalScores</v>
      </c>
      <c r="V8" t="str">
        <f t="shared" ref="V8:V70" si="18">"       if ("&amp;"typeof("&amp;R8&amp;")"&amp;"==  "&amp;CHAR(34)&amp;"undefined"&amp;CHAR(34)&amp;") { "&amp;R8&amp;" = "&amp;IF(RIGHT(I8,5)="Score",0,IF(RIGHT(I8,6)="Rating",CHAR(34)&amp;"Medium"&amp;CHAR(34),CHAR(34)&amp;""&amp;CHAR(34)))&amp;"};"</f>
        <v xml:space="preserve">       if (typeof(localStorage.industrial_sector                          )==  "undefined") { localStorage.industrial_sector                           = ""};</v>
      </c>
      <c r="W8" t="str">
        <f t="shared" ref="W8:W70" si="19">"         $"&amp;H8&amp;"       =  $row["&amp;CHAR(34)&amp;E8&amp;CHAR(34)&amp;"];"</f>
        <v xml:space="preserve">         $industrial_sector                                 =  $row["industrial_sector"];</v>
      </c>
      <c r="X8" t="str">
        <f t="shared" ref="X8:X70" si="20">"         "&amp;R8&amp;" = '&lt;php? echo "&amp;SUBSTITUTE( O8,"'","")&amp;"?&gt;' ;"</f>
        <v xml:space="preserve">         localStorage.industrial_sector                           = '&lt;php? echo $industrial_sector?&gt;' ;</v>
      </c>
      <c r="Y8" t="str">
        <f t="shared" si="0"/>
        <v>$industrial_sector                           =  $_POST['industrial_sector'] ;</v>
      </c>
      <c r="Z8" t="str">
        <f t="shared" si="4"/>
        <v xml:space="preserve">       localStorage.industrial_sector                           =  document.ScoreCardForm.industrial_sector.value;</v>
      </c>
      <c r="AA8" t="str">
        <f t="shared" si="5"/>
        <v xml:space="preserve">   document.ScoreCardForm.industrial_sector.value =  localStorage.industrial_sector;</v>
      </c>
      <c r="AB8" t="s">
        <v>1552</v>
      </c>
      <c r="AC8" t="str">
        <f t="shared" si="6"/>
        <v xml:space="preserve">           industrial_sector  VARCHAR(250),</v>
      </c>
      <c r="AD8" t="str">
        <f t="shared" ref="AD8:AD70" si="21">"       "&amp;H8&amp;" = "&amp;O8&amp;","</f>
        <v xml:space="preserve">       industrial_sector                           = '$industrial_sector',</v>
      </c>
    </row>
    <row r="9" spans="1:30" x14ac:dyDescent="0.25">
      <c r="A9">
        <v>7</v>
      </c>
      <c r="B9" t="s">
        <v>1548</v>
      </c>
      <c r="C9" t="s">
        <v>1542</v>
      </c>
      <c r="D9" t="str">
        <f t="shared" si="1"/>
        <v>GrandTotalMaxScore</v>
      </c>
      <c r="E9" t="str">
        <f t="shared" si="2"/>
        <v>GrandTotalMaxScore</v>
      </c>
      <c r="F9" s="3">
        <f t="shared" si="7"/>
        <v>18</v>
      </c>
      <c r="G9" s="3">
        <f>MAX(F:F)</f>
        <v>43</v>
      </c>
      <c r="H9" s="14" t="str">
        <f t="shared" si="8"/>
        <v xml:space="preserve">GrandTotalMaxScore                         </v>
      </c>
      <c r="I9" t="str">
        <f>D9</f>
        <v>GrandTotalMaxScore</v>
      </c>
      <c r="J9" s="3">
        <f t="shared" si="9"/>
        <v>18</v>
      </c>
      <c r="K9" s="3">
        <f>MAX(J:J)</f>
        <v>43</v>
      </c>
      <c r="L9" s="14" t="str">
        <f t="shared" si="10"/>
        <v xml:space="preserve">GrandTotalMaxScore                         </v>
      </c>
      <c r="M9" t="str">
        <f t="shared" si="11"/>
        <v>'GrandTotalMaxScore'</v>
      </c>
      <c r="N9" t="str">
        <f t="shared" si="12"/>
        <v>$GrandTotalMaxScore</v>
      </c>
      <c r="O9" t="str">
        <f t="shared" si="13"/>
        <v>'$GrandTotalMaxScore'</v>
      </c>
      <c r="P9">
        <f t="shared" si="14"/>
        <v>21</v>
      </c>
      <c r="Q9" s="3">
        <f>MAX(P:P)</f>
        <v>46</v>
      </c>
      <c r="R9" s="9" t="str">
        <f t="shared" si="15"/>
        <v xml:space="preserve">localStorage.GrandTotalMaxScore                         </v>
      </c>
      <c r="S9" s="7" t="str">
        <f t="shared" si="3"/>
        <v>TotalScores</v>
      </c>
      <c r="T9" t="str">
        <f t="shared" si="16"/>
        <v xml:space="preserve">'$GrandTotalMaxScore'                         </v>
      </c>
      <c r="U9" t="str">
        <f t="shared" si="17"/>
        <v>$GrandTotalMaxScore                          = NULL;// TotalScores</v>
      </c>
      <c r="V9" t="str">
        <f t="shared" si="18"/>
        <v xml:space="preserve">       if (typeof(localStorage.GrandTotalMaxScore                         )==  "undefined") { localStorage.GrandTotalMaxScore                          = 0};</v>
      </c>
      <c r="W9" t="str">
        <f t="shared" si="19"/>
        <v xml:space="preserve">         $GrandTotalMaxScore                                =  $row["GrandTotalMaxScore"];</v>
      </c>
      <c r="X9" t="str">
        <f t="shared" si="20"/>
        <v xml:space="preserve">         localStorage.GrandTotalMaxScore                          = '&lt;php? echo $GrandTotalMaxScore?&gt;' ;</v>
      </c>
      <c r="Y9" t="str">
        <f t="shared" si="0"/>
        <v>$GrandTotalMaxScore                          =  $_POST['GrandTotalMaxScore'] ;</v>
      </c>
      <c r="Z9" t="str">
        <f t="shared" si="4"/>
        <v xml:space="preserve">       localStorage.GrandTotalMaxScore                          =  document.ScoreCardForm.GrandTotalMaxScore.value;</v>
      </c>
      <c r="AA9" t="str">
        <f t="shared" si="5"/>
        <v xml:space="preserve">   document.ScoreCardForm.GrandTotalMaxScore.value =  localStorage.GrandTotalMaxScore;</v>
      </c>
      <c r="AB9" t="s">
        <v>449</v>
      </c>
      <c r="AC9" t="str">
        <f t="shared" si="6"/>
        <v xml:space="preserve">           GrandTotalMaxScore  FLOAT,</v>
      </c>
      <c r="AD9" t="str">
        <f t="shared" si="21"/>
        <v xml:space="preserve">       GrandTotalMaxScore                          = '$GrandTotalMaxScore',</v>
      </c>
    </row>
    <row r="10" spans="1:30" x14ac:dyDescent="0.25">
      <c r="A10">
        <v>8</v>
      </c>
      <c r="B10" t="s">
        <v>1548</v>
      </c>
      <c r="C10" t="s">
        <v>1289</v>
      </c>
      <c r="D10" t="str">
        <f t="shared" si="1"/>
        <v>GrandTotalScore</v>
      </c>
      <c r="E10" t="str">
        <f t="shared" si="2"/>
        <v>GrandTotalScore</v>
      </c>
      <c r="F10" s="3">
        <f t="shared" si="7"/>
        <v>15</v>
      </c>
      <c r="G10" s="3">
        <f>MAX(F:F)</f>
        <v>43</v>
      </c>
      <c r="H10" s="14" t="str">
        <f t="shared" si="8"/>
        <v xml:space="preserve">GrandTotalScore                            </v>
      </c>
      <c r="I10" t="str">
        <f>D10</f>
        <v>GrandTotalScore</v>
      </c>
      <c r="J10" s="3">
        <f t="shared" si="9"/>
        <v>15</v>
      </c>
      <c r="K10" s="3">
        <f>MAX(J:J)</f>
        <v>43</v>
      </c>
      <c r="L10" s="14" t="str">
        <f t="shared" si="10"/>
        <v xml:space="preserve">GrandTotalScore                            </v>
      </c>
      <c r="M10" t="str">
        <f t="shared" si="11"/>
        <v>'GrandTotalScore'</v>
      </c>
      <c r="N10" t="str">
        <f t="shared" si="12"/>
        <v>$GrandTotalScore</v>
      </c>
      <c r="O10" t="str">
        <f t="shared" si="13"/>
        <v>'$GrandTotalScore'</v>
      </c>
      <c r="P10">
        <f t="shared" si="14"/>
        <v>18</v>
      </c>
      <c r="Q10" s="3">
        <f>MAX(P:P)</f>
        <v>46</v>
      </c>
      <c r="R10" s="9" t="str">
        <f t="shared" si="15"/>
        <v xml:space="preserve">localStorage.GrandTotalScore                            </v>
      </c>
      <c r="S10" s="7" t="str">
        <f t="shared" si="3"/>
        <v>TotalScores</v>
      </c>
      <c r="T10" t="str">
        <f t="shared" si="16"/>
        <v xml:space="preserve">'$GrandTotalScore'                            </v>
      </c>
      <c r="U10" t="str">
        <f t="shared" si="17"/>
        <v>$GrandTotalScore                             = NULL;// TotalScores</v>
      </c>
      <c r="V10" t="str">
        <f t="shared" si="18"/>
        <v xml:space="preserve">       if (typeof(localStorage.GrandTotalScore                            )==  "undefined") { localStorage.GrandTotalScore                             = 0};</v>
      </c>
      <c r="W10" t="str">
        <f t="shared" si="19"/>
        <v xml:space="preserve">         $GrandTotalScore                                   =  $row["GrandTotalScore"];</v>
      </c>
      <c r="X10" t="str">
        <f t="shared" si="20"/>
        <v xml:space="preserve">         localStorage.GrandTotalScore                             = '&lt;php? echo $GrandTotalScore?&gt;' ;</v>
      </c>
      <c r="Y10" t="str">
        <f t="shared" si="0"/>
        <v>$GrandTotalScore                             =  $_POST['GrandTotalScore'] ;</v>
      </c>
      <c r="Z10" t="str">
        <f t="shared" si="4"/>
        <v xml:space="preserve">       localStorage.GrandTotalScore                             =  document.ScoreCardForm.GrandTotalScore.value;</v>
      </c>
      <c r="AA10" t="str">
        <f t="shared" si="5"/>
        <v xml:space="preserve">   document.ScoreCardForm.GrandTotalScore.value =  localStorage.GrandTotalScore;</v>
      </c>
      <c r="AB10" t="s">
        <v>449</v>
      </c>
      <c r="AC10" t="str">
        <f t="shared" si="6"/>
        <v xml:space="preserve">           GrandTotalScore  FLOAT,</v>
      </c>
      <c r="AD10" t="str">
        <f t="shared" si="21"/>
        <v xml:space="preserve">       GrandTotalScore                             = '$GrandTotalScore',</v>
      </c>
    </row>
    <row r="11" spans="1:30" x14ac:dyDescent="0.25">
      <c r="A11">
        <v>9</v>
      </c>
      <c r="B11" t="s">
        <v>1546</v>
      </c>
      <c r="C11" t="s">
        <v>1290</v>
      </c>
      <c r="D11" t="str">
        <f t="shared" si="1"/>
        <v>TotalLiquidityMaxScore</v>
      </c>
      <c r="E11" t="str">
        <f t="shared" si="2"/>
        <v>TotalLiquidityMaxScore</v>
      </c>
      <c r="F11" s="3">
        <f t="shared" si="7"/>
        <v>22</v>
      </c>
      <c r="G11" s="3">
        <f>MAX(F:F)</f>
        <v>43</v>
      </c>
      <c r="H11" s="14" t="str">
        <f t="shared" si="8"/>
        <v xml:space="preserve">TotalLiquidityMaxScore                     </v>
      </c>
      <c r="I11" t="str">
        <f>D11</f>
        <v>TotalLiquidityMaxScore</v>
      </c>
      <c r="J11" s="3">
        <f t="shared" si="9"/>
        <v>22</v>
      </c>
      <c r="K11" s="3">
        <f>MAX(J:J)</f>
        <v>43</v>
      </c>
      <c r="L11" s="14" t="str">
        <f t="shared" si="10"/>
        <v xml:space="preserve">TotalLiquidityMaxScore                     </v>
      </c>
      <c r="M11" t="str">
        <f t="shared" si="11"/>
        <v>'TotalLiquidityMaxScore'</v>
      </c>
      <c r="N11" t="str">
        <f t="shared" si="12"/>
        <v>$TotalLiquidityMaxScore</v>
      </c>
      <c r="O11" t="str">
        <f t="shared" si="13"/>
        <v>'$TotalLiquidityMaxScore'</v>
      </c>
      <c r="P11">
        <f t="shared" si="14"/>
        <v>25</v>
      </c>
      <c r="Q11" s="3">
        <f>MAX(P:P)</f>
        <v>46</v>
      </c>
      <c r="R11" s="9" t="str">
        <f t="shared" si="15"/>
        <v xml:space="preserve">localStorage.TotalLiquidityMaxScore                     </v>
      </c>
      <c r="S11" s="7" t="str">
        <f t="shared" si="3"/>
        <v>FinancialAnalysis</v>
      </c>
      <c r="T11" t="str">
        <f t="shared" si="16"/>
        <v xml:space="preserve">'$TotalLiquidityMaxScore'                     </v>
      </c>
      <c r="U11" t="str">
        <f t="shared" si="17"/>
        <v>$TotalLiquidityMaxScore                      = NULL;// FinancialAnalysis</v>
      </c>
      <c r="V11" t="str">
        <f t="shared" si="18"/>
        <v xml:space="preserve">       if (typeof(localStorage.TotalLiquidityMaxScore                     )==  "undefined") { localStorage.TotalLiquidityMaxScore                      = 0};</v>
      </c>
      <c r="W11" t="str">
        <f t="shared" si="19"/>
        <v xml:space="preserve">         $TotalLiquidityMaxScore                            =  $row["TotalLiquidityMaxScore"];</v>
      </c>
      <c r="X11" t="str">
        <f t="shared" si="20"/>
        <v xml:space="preserve">         localStorage.TotalLiquidityMaxScore                      = '&lt;php? echo $TotalLiquidityMaxScore?&gt;' ;</v>
      </c>
      <c r="Y11" t="str">
        <f t="shared" si="0"/>
        <v>$TotalLiquidityMaxScore                      =  $_POST['TotalLiquidityMaxScore'] ;</v>
      </c>
      <c r="Z11" t="str">
        <f t="shared" si="4"/>
        <v xml:space="preserve">       localStorage.TotalLiquidityMaxScore                      =  document.ScoreCardForm.TotalLiquidityMaxScore.value;</v>
      </c>
      <c r="AA11" t="str">
        <f t="shared" si="5"/>
        <v xml:space="preserve">   document.ScoreCardForm.TotalLiquidityMaxScore.value =  localStorage.TotalLiquidityMaxScore;</v>
      </c>
      <c r="AB11" t="s">
        <v>449</v>
      </c>
      <c r="AC11" t="str">
        <f t="shared" si="6"/>
        <v xml:space="preserve">           TotalLiquidityMaxScore  FLOAT,</v>
      </c>
      <c r="AD11" t="str">
        <f t="shared" si="21"/>
        <v xml:space="preserve">       TotalLiquidityMaxScore                      = '$TotalLiquidityMaxScore',</v>
      </c>
    </row>
    <row r="12" spans="1:30" x14ac:dyDescent="0.25">
      <c r="A12">
        <v>10</v>
      </c>
      <c r="B12" t="s">
        <v>1546</v>
      </c>
      <c r="C12" t="s">
        <v>1543</v>
      </c>
      <c r="D12" t="str">
        <f t="shared" si="1"/>
        <v>TotalLiquidityScore</v>
      </c>
      <c r="E12" t="str">
        <f t="shared" si="2"/>
        <v>TotalLiquidityScore</v>
      </c>
      <c r="F12" s="3">
        <f t="shared" si="7"/>
        <v>19</v>
      </c>
      <c r="G12" s="3">
        <f>MAX(F:F)</f>
        <v>43</v>
      </c>
      <c r="H12" s="14" t="str">
        <f t="shared" si="8"/>
        <v xml:space="preserve">TotalLiquidityScore                        </v>
      </c>
      <c r="I12" t="str">
        <f>D12</f>
        <v>TotalLiquidityScore</v>
      </c>
      <c r="J12" s="3">
        <f t="shared" si="9"/>
        <v>19</v>
      </c>
      <c r="K12" s="3">
        <f>MAX(J:J)</f>
        <v>43</v>
      </c>
      <c r="L12" s="14" t="str">
        <f t="shared" si="10"/>
        <v xml:space="preserve">TotalLiquidityScore                        </v>
      </c>
      <c r="M12" t="str">
        <f t="shared" si="11"/>
        <v>'TotalLiquidityScore'</v>
      </c>
      <c r="N12" t="str">
        <f t="shared" si="12"/>
        <v>$TotalLiquidityScore</v>
      </c>
      <c r="O12" t="str">
        <f t="shared" si="13"/>
        <v>'$TotalLiquidityScore'</v>
      </c>
      <c r="P12">
        <f t="shared" si="14"/>
        <v>22</v>
      </c>
      <c r="Q12" s="3">
        <f>MAX(P:P)</f>
        <v>46</v>
      </c>
      <c r="R12" s="9" t="str">
        <f t="shared" si="15"/>
        <v xml:space="preserve">localStorage.TotalLiquidityScore                        </v>
      </c>
      <c r="S12" s="7" t="str">
        <f t="shared" si="3"/>
        <v>FinancialAnalysis</v>
      </c>
      <c r="T12" t="str">
        <f t="shared" si="16"/>
        <v xml:space="preserve">'$TotalLiquidityScore'                        </v>
      </c>
      <c r="U12" t="str">
        <f t="shared" si="17"/>
        <v>$TotalLiquidityScore                         = NULL;// FinancialAnalysis</v>
      </c>
      <c r="V12" t="str">
        <f t="shared" si="18"/>
        <v xml:space="preserve">       if (typeof(localStorage.TotalLiquidityScore                        )==  "undefined") { localStorage.TotalLiquidityScore                         = 0};</v>
      </c>
      <c r="W12" t="str">
        <f t="shared" si="19"/>
        <v xml:space="preserve">         $TotalLiquidityScore                               =  $row["TotalLiquidityScore"];</v>
      </c>
      <c r="X12" t="str">
        <f t="shared" si="20"/>
        <v xml:space="preserve">         localStorage.TotalLiquidityScore                         = '&lt;php? echo $TotalLiquidityScore?&gt;' ;</v>
      </c>
      <c r="Y12" t="str">
        <f t="shared" si="0"/>
        <v>$TotalLiquidityScore                         =  $_POST['TotalLiquidityScore'] ;</v>
      </c>
      <c r="Z12" t="str">
        <f t="shared" si="4"/>
        <v xml:space="preserve">       localStorage.TotalLiquidityScore                         =  document.ScoreCardForm.TotalLiquidityScore.value;</v>
      </c>
      <c r="AA12" t="str">
        <f t="shared" si="5"/>
        <v xml:space="preserve">   document.ScoreCardForm.TotalLiquidityScore.value =  localStorage.TotalLiquidityScore;</v>
      </c>
      <c r="AB12" t="s">
        <v>449</v>
      </c>
      <c r="AC12" t="str">
        <f t="shared" si="6"/>
        <v xml:space="preserve">           TotalLiquidityScore  FLOAT,</v>
      </c>
      <c r="AD12" t="str">
        <f t="shared" si="21"/>
        <v xml:space="preserve">       TotalLiquidityScore                         = '$TotalLiquidityScore',</v>
      </c>
    </row>
    <row r="13" spans="1:30" x14ac:dyDescent="0.25">
      <c r="A13">
        <v>11</v>
      </c>
      <c r="B13" t="s">
        <v>1546</v>
      </c>
      <c r="C13" t="s">
        <v>1401</v>
      </c>
      <c r="D13" t="str">
        <f t="shared" si="1"/>
        <v>CurrentRatioBenchmarkType</v>
      </c>
      <c r="E13" t="str">
        <f t="shared" si="2"/>
        <v>CurrentRatioBenchmarkType</v>
      </c>
      <c r="F13" s="3">
        <f t="shared" si="7"/>
        <v>25</v>
      </c>
      <c r="G13" s="3">
        <f>MAX(F:F)</f>
        <v>43</v>
      </c>
      <c r="H13" s="14" t="str">
        <f t="shared" si="8"/>
        <v xml:space="preserve">CurrentRatioBenchmarkType                  </v>
      </c>
      <c r="I13" t="str">
        <f>D13</f>
        <v>CurrentRatioBenchmarkType</v>
      </c>
      <c r="J13" s="3">
        <f t="shared" si="9"/>
        <v>25</v>
      </c>
      <c r="K13" s="3">
        <f>MAX(J:J)</f>
        <v>43</v>
      </c>
      <c r="L13" s="14" t="str">
        <f t="shared" si="10"/>
        <v xml:space="preserve">CurrentRatioBenchmarkType                  </v>
      </c>
      <c r="M13" t="str">
        <f t="shared" si="11"/>
        <v>'CurrentRatioBenchmarkType'</v>
      </c>
      <c r="N13" t="str">
        <f t="shared" si="12"/>
        <v>$CurrentRatioBenchmarkType</v>
      </c>
      <c r="O13" t="str">
        <f t="shared" si="13"/>
        <v>'$CurrentRatioBenchmarkType'</v>
      </c>
      <c r="P13">
        <f t="shared" si="14"/>
        <v>28</v>
      </c>
      <c r="Q13" s="3">
        <f>MAX(P:P)</f>
        <v>46</v>
      </c>
      <c r="R13" s="9" t="str">
        <f t="shared" si="15"/>
        <v xml:space="preserve">localStorage.CurrentRatioBenchmarkType                  </v>
      </c>
      <c r="S13" s="7" t="str">
        <f t="shared" si="3"/>
        <v>FinancialAnalysis</v>
      </c>
      <c r="T13" t="str">
        <f t="shared" si="16"/>
        <v xml:space="preserve">'$CurrentRatioBenchmarkType'                  </v>
      </c>
      <c r="U13" t="str">
        <f t="shared" si="17"/>
        <v>$CurrentRatioBenchmarkType                   = NULL;// FinancialAnalysis</v>
      </c>
      <c r="V13" t="str">
        <f t="shared" si="18"/>
        <v xml:space="preserve">       if (typeof(localStorage.CurrentRatioBenchmarkType                  )==  "undefined") { localStorage.CurrentRatioBenchmarkType                   = ""};</v>
      </c>
      <c r="W13" t="str">
        <f t="shared" si="19"/>
        <v xml:space="preserve">         $CurrentRatioBenchmarkType                         =  $row["CurrentRatioBenchmarkType"];</v>
      </c>
      <c r="X13" t="str">
        <f t="shared" si="20"/>
        <v xml:space="preserve">         localStorage.CurrentRatioBenchmarkType                   = '&lt;php? echo $CurrentRatioBenchmarkType?&gt;' ;</v>
      </c>
      <c r="Y13" t="str">
        <f t="shared" si="0"/>
        <v>$CurrentRatioBenchmarkType                   =  $_POST['CurrentRatioBenchmarkType'] ;</v>
      </c>
      <c r="Z13" t="str">
        <f t="shared" si="4"/>
        <v xml:space="preserve">       localStorage.CurrentRatioBenchmarkType                   =  document.ScoreCardForm.CurrentRatioBenchmarkType.value;</v>
      </c>
      <c r="AA13" t="str">
        <f t="shared" si="5"/>
        <v xml:space="preserve">   document.ScoreCardForm.CurrentRatioBenchmarkType.value =  localStorage.CurrentRatioBenchmarkType;</v>
      </c>
      <c r="AB13" t="s">
        <v>739</v>
      </c>
      <c r="AC13" t="str">
        <f t="shared" si="6"/>
        <v xml:space="preserve">           CurrentRatioBenchmarkType  VARCHAR(50),</v>
      </c>
      <c r="AD13" t="str">
        <f t="shared" si="21"/>
        <v xml:space="preserve">       CurrentRatioBenchmarkType                   = '$CurrentRatioBenchmarkType',</v>
      </c>
    </row>
    <row r="14" spans="1:30" x14ac:dyDescent="0.25">
      <c r="A14">
        <v>12</v>
      </c>
      <c r="B14" t="s">
        <v>1546</v>
      </c>
      <c r="C14" t="s">
        <v>1402</v>
      </c>
      <c r="D14" t="str">
        <f t="shared" si="1"/>
        <v>CurrentRatioPolicyBenchmarkValue</v>
      </c>
      <c r="E14" t="str">
        <f t="shared" si="2"/>
        <v>CurrentRatioPolicyBenchmarkValue</v>
      </c>
      <c r="F14" s="3">
        <f t="shared" si="7"/>
        <v>32</v>
      </c>
      <c r="G14" s="3">
        <f>MAX(F:F)</f>
        <v>43</v>
      </c>
      <c r="H14" s="14" t="str">
        <f t="shared" si="8"/>
        <v xml:space="preserve">CurrentRatioPolicyBenchmarkValue           </v>
      </c>
      <c r="I14" t="str">
        <f>D14</f>
        <v>CurrentRatioPolicyBenchmarkValue</v>
      </c>
      <c r="J14" s="3">
        <f t="shared" si="9"/>
        <v>32</v>
      </c>
      <c r="K14" s="3">
        <f>MAX(J:J)</f>
        <v>43</v>
      </c>
      <c r="L14" s="14" t="str">
        <f t="shared" si="10"/>
        <v xml:space="preserve">CurrentRatioPolicyBenchmarkValue           </v>
      </c>
      <c r="M14" t="str">
        <f t="shared" si="11"/>
        <v>'CurrentRatioPolicyBenchmarkValue'</v>
      </c>
      <c r="N14" t="str">
        <f t="shared" si="12"/>
        <v>$CurrentRatioPolicyBenchmarkValue</v>
      </c>
      <c r="O14" t="str">
        <f t="shared" si="13"/>
        <v>'$CurrentRatioPolicyBenchmarkValue'</v>
      </c>
      <c r="P14">
        <f t="shared" si="14"/>
        <v>35</v>
      </c>
      <c r="Q14" s="3">
        <f>MAX(P:P)</f>
        <v>46</v>
      </c>
      <c r="R14" s="9" t="str">
        <f t="shared" si="15"/>
        <v xml:space="preserve">localStorage.CurrentRatioPolicyBenchmarkValue           </v>
      </c>
      <c r="S14" s="7" t="str">
        <f t="shared" si="3"/>
        <v>FinancialAnalysis</v>
      </c>
      <c r="T14" t="str">
        <f t="shared" si="16"/>
        <v xml:space="preserve">'$CurrentRatioPolicyBenchmarkValue'           </v>
      </c>
      <c r="U14" t="str">
        <f t="shared" si="17"/>
        <v>$CurrentRatioPolicyBenchmarkValue            = NULL;// FinancialAnalysis</v>
      </c>
      <c r="V14" t="str">
        <f t="shared" si="18"/>
        <v xml:space="preserve">       if (typeof(localStorage.CurrentRatioPolicyBenchmarkValue           )==  "undefined") { localStorage.CurrentRatioPolicyBenchmarkValue            = ""};</v>
      </c>
      <c r="W14" t="str">
        <f t="shared" si="19"/>
        <v xml:space="preserve">         $CurrentRatioPolicyBenchmarkValue                  =  $row["CurrentRatioPolicyBenchmarkValue"];</v>
      </c>
      <c r="X14" t="str">
        <f t="shared" si="20"/>
        <v xml:space="preserve">         localStorage.CurrentRatioPolicyBenchmarkValue            = '&lt;php? echo $CurrentRatioPolicyBenchmarkValue?&gt;' ;</v>
      </c>
      <c r="Y14" t="str">
        <f t="shared" si="0"/>
        <v>$CurrentRatioPolicyBenchmarkValue            =  $_POST['CurrentRatioPolicyBenchmarkValue'] ;</v>
      </c>
      <c r="Z14" t="str">
        <f t="shared" si="4"/>
        <v xml:space="preserve">       localStorage.CurrentRatioPolicyBenchmarkValue            =  document.ScoreCardForm.CurrentRatioPolicyBenchmarkValue.value;</v>
      </c>
      <c r="AA14" t="str">
        <f t="shared" si="5"/>
        <v xml:space="preserve">   document.ScoreCardForm.CurrentRatioPolicyBenchmarkValue.value =  localStorage.CurrentRatioPolicyBenchmarkValue;</v>
      </c>
      <c r="AB14" t="s">
        <v>449</v>
      </c>
      <c r="AC14" t="str">
        <f t="shared" si="6"/>
        <v xml:space="preserve">           CurrentRatioPolicyBenchmarkValue  FLOAT,</v>
      </c>
      <c r="AD14" t="str">
        <f t="shared" si="21"/>
        <v xml:space="preserve">       CurrentRatioPolicyBenchmarkValue            = '$CurrentRatioPolicyBenchmarkValue',</v>
      </c>
    </row>
    <row r="15" spans="1:30" x14ac:dyDescent="0.25">
      <c r="A15">
        <v>13</v>
      </c>
      <c r="B15" t="s">
        <v>1546</v>
      </c>
      <c r="C15" t="s">
        <v>1403</v>
      </c>
      <c r="D15" t="str">
        <f t="shared" si="1"/>
        <v>CurrentRatioBenchmarkValue</v>
      </c>
      <c r="E15" t="str">
        <f t="shared" si="2"/>
        <v>CurrentRatioBenchmarkValue</v>
      </c>
      <c r="F15" s="3">
        <f t="shared" si="7"/>
        <v>26</v>
      </c>
      <c r="G15" s="3">
        <f>MAX(F:F)</f>
        <v>43</v>
      </c>
      <c r="H15" s="14" t="str">
        <f t="shared" si="8"/>
        <v xml:space="preserve">CurrentRatioBenchmarkValue                 </v>
      </c>
      <c r="I15" t="str">
        <f>D15</f>
        <v>CurrentRatioBenchmarkValue</v>
      </c>
      <c r="J15" s="3">
        <f t="shared" si="9"/>
        <v>26</v>
      </c>
      <c r="K15" s="3">
        <f>MAX(J:J)</f>
        <v>43</v>
      </c>
      <c r="L15" s="14" t="str">
        <f t="shared" si="10"/>
        <v xml:space="preserve">CurrentRatioBenchmarkValue                 </v>
      </c>
      <c r="M15" t="str">
        <f t="shared" si="11"/>
        <v>'CurrentRatioBenchmarkValue'</v>
      </c>
      <c r="N15" t="str">
        <f t="shared" si="12"/>
        <v>$CurrentRatioBenchmarkValue</v>
      </c>
      <c r="O15" t="str">
        <f t="shared" si="13"/>
        <v>'$CurrentRatioBenchmarkValue'</v>
      </c>
      <c r="P15">
        <f t="shared" si="14"/>
        <v>29</v>
      </c>
      <c r="Q15" s="3">
        <f>MAX(P:P)</f>
        <v>46</v>
      </c>
      <c r="R15" s="9" t="str">
        <f t="shared" si="15"/>
        <v xml:space="preserve">localStorage.CurrentRatioBenchmarkValue                 </v>
      </c>
      <c r="S15" s="7" t="str">
        <f t="shared" si="3"/>
        <v>FinancialAnalysis</v>
      </c>
      <c r="T15" t="str">
        <f t="shared" si="16"/>
        <v xml:space="preserve">'$CurrentRatioBenchmarkValue'                 </v>
      </c>
      <c r="U15" t="str">
        <f t="shared" si="17"/>
        <v>$CurrentRatioBenchmarkValue                  = NULL;// FinancialAnalysis</v>
      </c>
      <c r="V15" t="str">
        <f t="shared" si="18"/>
        <v xml:space="preserve">       if (typeof(localStorage.CurrentRatioBenchmarkValue                 )==  "undefined") { localStorage.CurrentRatioBenchmarkValue                  = ""};</v>
      </c>
      <c r="W15" t="str">
        <f t="shared" si="19"/>
        <v xml:space="preserve">         $CurrentRatioBenchmarkValue                        =  $row["CurrentRatioBenchmarkValue"];</v>
      </c>
      <c r="X15" t="str">
        <f t="shared" si="20"/>
        <v xml:space="preserve">         localStorage.CurrentRatioBenchmarkValue                  = '&lt;php? echo $CurrentRatioBenchmarkValue?&gt;' ;</v>
      </c>
      <c r="Y15" t="str">
        <f t="shared" si="0"/>
        <v>$CurrentRatioBenchmarkValue                  =  $_POST['CurrentRatioBenchmarkValue'] ;</v>
      </c>
      <c r="Z15" t="str">
        <f t="shared" si="4"/>
        <v xml:space="preserve">       localStorage.CurrentRatioBenchmarkValue                  =  document.ScoreCardForm.CurrentRatioBenchmarkValue.value;</v>
      </c>
      <c r="AA15" t="str">
        <f t="shared" si="5"/>
        <v xml:space="preserve">   document.ScoreCardForm.CurrentRatioBenchmarkValue.value =  localStorage.CurrentRatioBenchmarkValue;</v>
      </c>
      <c r="AB15" t="s">
        <v>449</v>
      </c>
      <c r="AC15" t="str">
        <f t="shared" si="6"/>
        <v xml:space="preserve">           CurrentRatioBenchmarkValue  FLOAT,</v>
      </c>
      <c r="AD15" t="str">
        <f t="shared" si="21"/>
        <v xml:space="preserve">       CurrentRatioBenchmarkValue                  = '$CurrentRatioBenchmarkValue',</v>
      </c>
    </row>
    <row r="16" spans="1:30" x14ac:dyDescent="0.25">
      <c r="A16">
        <v>14</v>
      </c>
      <c r="B16" t="s">
        <v>1546</v>
      </c>
      <c r="C16" t="s">
        <v>1404</v>
      </c>
      <c r="D16" t="str">
        <f t="shared" si="1"/>
        <v>CurrentRatioAppliedBenchmarkValue</v>
      </c>
      <c r="E16" t="str">
        <f t="shared" si="2"/>
        <v>CurrentRatioAppliedBenchmarkValue</v>
      </c>
      <c r="F16" s="3">
        <f t="shared" si="7"/>
        <v>33</v>
      </c>
      <c r="G16" s="3">
        <f>MAX(F:F)</f>
        <v>43</v>
      </c>
      <c r="H16" s="14" t="str">
        <f t="shared" si="8"/>
        <v xml:space="preserve">CurrentRatioAppliedBenchmarkValue          </v>
      </c>
      <c r="I16" t="str">
        <f>D16</f>
        <v>CurrentRatioAppliedBenchmarkValue</v>
      </c>
      <c r="J16" s="3">
        <f t="shared" si="9"/>
        <v>33</v>
      </c>
      <c r="K16" s="3">
        <f>MAX(J:J)</f>
        <v>43</v>
      </c>
      <c r="L16" s="14" t="str">
        <f t="shared" si="10"/>
        <v xml:space="preserve">CurrentRatioAppliedBenchmarkValue          </v>
      </c>
      <c r="M16" t="str">
        <f t="shared" si="11"/>
        <v>'CurrentRatioAppliedBenchmarkValue'</v>
      </c>
      <c r="N16" t="str">
        <f>"$"&amp;I16</f>
        <v>$CurrentRatioAppliedBenchmarkValue</v>
      </c>
      <c r="O16" t="str">
        <f t="shared" si="13"/>
        <v>'$CurrentRatioAppliedBenchmarkValue'</v>
      </c>
      <c r="P16">
        <f t="shared" si="14"/>
        <v>36</v>
      </c>
      <c r="Q16" s="3">
        <f>MAX(P:P)</f>
        <v>46</v>
      </c>
      <c r="R16" s="9" t="str">
        <f t="shared" si="15"/>
        <v xml:space="preserve">localStorage.CurrentRatioAppliedBenchmarkValue          </v>
      </c>
      <c r="S16" s="7" t="str">
        <f t="shared" si="3"/>
        <v>FinancialAnalysis</v>
      </c>
      <c r="T16" t="str">
        <f t="shared" si="16"/>
        <v xml:space="preserve">'$CurrentRatioAppliedBenchmarkValue'          </v>
      </c>
      <c r="U16" t="str">
        <f t="shared" si="17"/>
        <v>$CurrentRatioAppliedBenchmarkValue           = NULL;// FinancialAnalysis</v>
      </c>
      <c r="V16" t="str">
        <f t="shared" si="18"/>
        <v xml:space="preserve">       if (typeof(localStorage.CurrentRatioAppliedBenchmarkValue          )==  "undefined") { localStorage.CurrentRatioAppliedBenchmarkValue           = ""};</v>
      </c>
      <c r="W16" t="str">
        <f t="shared" si="19"/>
        <v xml:space="preserve">         $CurrentRatioAppliedBenchmarkValue                 =  $row["CurrentRatioAppliedBenchmarkValue"];</v>
      </c>
      <c r="X16" t="str">
        <f t="shared" si="20"/>
        <v xml:space="preserve">         localStorage.CurrentRatioAppliedBenchmarkValue           = '&lt;php? echo $CurrentRatioAppliedBenchmarkValue?&gt;' ;</v>
      </c>
      <c r="Y16" t="str">
        <f t="shared" si="0"/>
        <v>$CurrentRatioAppliedBenchmarkValue           =  $_POST['CurrentRatioAppliedBenchmarkValue'] ;</v>
      </c>
      <c r="Z16" t="str">
        <f t="shared" si="4"/>
        <v xml:space="preserve">       localStorage.CurrentRatioAppliedBenchmarkValue           =  document.ScoreCardForm.CurrentRatioAppliedBenchmarkValue.value;</v>
      </c>
      <c r="AA16" t="str">
        <f t="shared" si="5"/>
        <v xml:space="preserve">   document.ScoreCardForm.CurrentRatioAppliedBenchmarkValue.value =  localStorage.CurrentRatioAppliedBenchmarkValue;</v>
      </c>
      <c r="AB16" t="s">
        <v>449</v>
      </c>
      <c r="AC16" t="str">
        <f t="shared" si="6"/>
        <v xml:space="preserve">           CurrentRatioAppliedBenchmarkValue  FLOAT,</v>
      </c>
      <c r="AD16" t="str">
        <f t="shared" si="21"/>
        <v xml:space="preserve">       CurrentRatioAppliedBenchmarkValue           = '$CurrentRatioAppliedBenchmarkValue',</v>
      </c>
    </row>
    <row r="17" spans="1:30" x14ac:dyDescent="0.25">
      <c r="A17">
        <v>15</v>
      </c>
      <c r="B17" t="s">
        <v>1546</v>
      </c>
      <c r="C17" t="s">
        <v>1405</v>
      </c>
      <c r="D17" t="str">
        <f t="shared" si="1"/>
        <v>CurrentRatioValue</v>
      </c>
      <c r="E17" t="str">
        <f t="shared" si="2"/>
        <v>CurrentRatioValue</v>
      </c>
      <c r="F17" s="3">
        <f t="shared" si="7"/>
        <v>17</v>
      </c>
      <c r="G17" s="3">
        <f>MAX(F:F)</f>
        <v>43</v>
      </c>
      <c r="H17" s="14" t="str">
        <f t="shared" si="8"/>
        <v xml:space="preserve">CurrentRatioValue                          </v>
      </c>
      <c r="I17" t="str">
        <f>D17</f>
        <v>CurrentRatioValue</v>
      </c>
      <c r="J17" s="3">
        <f t="shared" si="9"/>
        <v>17</v>
      </c>
      <c r="K17" s="3">
        <f>MAX(J:J)</f>
        <v>43</v>
      </c>
      <c r="L17" s="14" t="str">
        <f t="shared" si="10"/>
        <v xml:space="preserve">CurrentRatioValue                          </v>
      </c>
      <c r="M17" t="str">
        <f t="shared" si="11"/>
        <v>'CurrentRatioValue'</v>
      </c>
      <c r="N17" t="str">
        <f t="shared" ref="N17" si="22">"$"&amp;I17</f>
        <v>$CurrentRatioValue</v>
      </c>
      <c r="O17" t="str">
        <f t="shared" si="13"/>
        <v>'$CurrentRatioValue'</v>
      </c>
      <c r="P17">
        <f t="shared" si="14"/>
        <v>20</v>
      </c>
      <c r="Q17" s="3">
        <f>MAX(P:P)</f>
        <v>46</v>
      </c>
      <c r="R17" s="9" t="str">
        <f t="shared" si="15"/>
        <v xml:space="preserve">localStorage.CurrentRatioValue                          </v>
      </c>
      <c r="S17" s="7" t="str">
        <f t="shared" si="3"/>
        <v>FinancialAnalysis</v>
      </c>
      <c r="T17" t="str">
        <f t="shared" si="16"/>
        <v xml:space="preserve">'$CurrentRatioValue'                          </v>
      </c>
      <c r="U17" t="str">
        <f t="shared" si="17"/>
        <v>$CurrentRatioValue                           = NULL;// FinancialAnalysis</v>
      </c>
      <c r="V17" t="str">
        <f t="shared" si="18"/>
        <v xml:space="preserve">       if (typeof(localStorage.CurrentRatioValue                          )==  "undefined") { localStorage.CurrentRatioValue                           = ""};</v>
      </c>
      <c r="W17" t="str">
        <f t="shared" si="19"/>
        <v xml:space="preserve">         $CurrentRatioValue                                 =  $row["CurrentRatioValue"];</v>
      </c>
      <c r="X17" t="str">
        <f t="shared" si="20"/>
        <v xml:space="preserve">         localStorage.CurrentRatioValue                           = '&lt;php? echo $CurrentRatioValue?&gt;' ;</v>
      </c>
      <c r="Y17" t="str">
        <f t="shared" si="0"/>
        <v>$CurrentRatioValue                           =  $_POST['CurrentRatioValue'] ;</v>
      </c>
      <c r="Z17" t="str">
        <f t="shared" si="4"/>
        <v xml:space="preserve">       localStorage.CurrentRatioValue                           =  document.ScoreCardForm.CurrentRatioValue.value;</v>
      </c>
      <c r="AA17" t="str">
        <f t="shared" si="5"/>
        <v xml:space="preserve">   document.ScoreCardForm.CurrentRatioValue.value =  localStorage.CurrentRatioValue;</v>
      </c>
      <c r="AB17" t="s">
        <v>449</v>
      </c>
      <c r="AC17" t="str">
        <f t="shared" si="6"/>
        <v xml:space="preserve">           CurrentRatioValue  FLOAT,</v>
      </c>
      <c r="AD17" t="str">
        <f t="shared" si="21"/>
        <v xml:space="preserve">       CurrentRatioValue                           = '$CurrentRatioValue',</v>
      </c>
    </row>
    <row r="18" spans="1:30" x14ac:dyDescent="0.25">
      <c r="A18">
        <v>16</v>
      </c>
      <c r="B18" t="s">
        <v>1546</v>
      </c>
      <c r="C18" t="s">
        <v>1406</v>
      </c>
      <c r="D18" t="str">
        <f t="shared" si="1"/>
        <v>CurrentRatioPass</v>
      </c>
      <c r="E18" t="str">
        <f t="shared" si="2"/>
        <v>CurrentRatioPass</v>
      </c>
      <c r="F18" s="3">
        <f t="shared" si="7"/>
        <v>16</v>
      </c>
      <c r="G18" s="3">
        <f>MAX(F:F)</f>
        <v>43</v>
      </c>
      <c r="H18" s="14" t="str">
        <f t="shared" si="8"/>
        <v xml:space="preserve">CurrentRatioPass                           </v>
      </c>
      <c r="I18" t="str">
        <f>D18</f>
        <v>CurrentRatioPass</v>
      </c>
      <c r="J18" s="3">
        <f t="shared" si="9"/>
        <v>16</v>
      </c>
      <c r="K18" s="3">
        <f>MAX(J:J)</f>
        <v>43</v>
      </c>
      <c r="L18" s="14" t="str">
        <f t="shared" si="10"/>
        <v xml:space="preserve">CurrentRatioPass                           </v>
      </c>
      <c r="M18" t="str">
        <f t="shared" si="11"/>
        <v>'CurrentRatioPass'</v>
      </c>
      <c r="N18" t="str">
        <f t="shared" si="12"/>
        <v>$CurrentRatioPass</v>
      </c>
      <c r="O18" t="str">
        <f t="shared" si="13"/>
        <v>'$CurrentRatioPass'</v>
      </c>
      <c r="P18">
        <f t="shared" si="14"/>
        <v>19</v>
      </c>
      <c r="Q18" s="3">
        <f>MAX(P:P)</f>
        <v>46</v>
      </c>
      <c r="R18" s="9" t="str">
        <f t="shared" si="15"/>
        <v xml:space="preserve">localStorage.CurrentRatioPass                           </v>
      </c>
      <c r="S18" s="7" t="str">
        <f t="shared" si="3"/>
        <v>FinancialAnalysis</v>
      </c>
      <c r="T18" t="str">
        <f t="shared" si="16"/>
        <v xml:space="preserve">'$CurrentRatioPass'                           </v>
      </c>
      <c r="U18" t="str">
        <f t="shared" si="17"/>
        <v>$CurrentRatioPass                            = NULL;// FinancialAnalysis</v>
      </c>
      <c r="V18" t="str">
        <f t="shared" si="18"/>
        <v xml:space="preserve">       if (typeof(localStorage.CurrentRatioPass                           )==  "undefined") { localStorage.CurrentRatioPass                            = ""};</v>
      </c>
      <c r="W18" t="str">
        <f t="shared" si="19"/>
        <v xml:space="preserve">         $CurrentRatioPass                                  =  $row["CurrentRatioPass"];</v>
      </c>
      <c r="X18" t="str">
        <f t="shared" si="20"/>
        <v xml:space="preserve">         localStorage.CurrentRatioPass                            = '&lt;php? echo $CurrentRatioPass?&gt;' ;</v>
      </c>
      <c r="Y18" t="str">
        <f t="shared" si="0"/>
        <v>$CurrentRatioPass                            =  $_POST['CurrentRatioPass'] ;</v>
      </c>
      <c r="Z18" t="str">
        <f t="shared" si="4"/>
        <v xml:space="preserve">       localStorage.CurrentRatioPass                            =  document.ScoreCardForm.CurrentRatioPass.value;</v>
      </c>
      <c r="AA18" t="str">
        <f t="shared" si="5"/>
        <v xml:space="preserve">   document.ScoreCardForm.CurrentRatioPass.value =  localStorage.CurrentRatioPass;</v>
      </c>
      <c r="AB18" t="s">
        <v>742</v>
      </c>
      <c r="AC18" t="str">
        <f t="shared" si="6"/>
        <v xml:space="preserve">           CurrentRatioPass  BOOLEAN,</v>
      </c>
      <c r="AD18" t="str">
        <f t="shared" si="21"/>
        <v xml:space="preserve">       CurrentRatioPass                            = '$CurrentRatioPass',</v>
      </c>
    </row>
    <row r="19" spans="1:30" x14ac:dyDescent="0.25">
      <c r="A19">
        <v>17</v>
      </c>
      <c r="B19" t="s">
        <v>1546</v>
      </c>
      <c r="C19" t="s">
        <v>1407</v>
      </c>
      <c r="D19" t="str">
        <f t="shared" si="1"/>
        <v>CurrentRatioMaxScore</v>
      </c>
      <c r="E19" t="str">
        <f t="shared" si="2"/>
        <v>CurrentRatioMaxScore</v>
      </c>
      <c r="F19" s="3">
        <f t="shared" si="7"/>
        <v>20</v>
      </c>
      <c r="G19" s="3">
        <f>MAX(F:F)</f>
        <v>43</v>
      </c>
      <c r="H19" s="14" t="str">
        <f t="shared" si="8"/>
        <v xml:space="preserve">CurrentRatioMaxScore                       </v>
      </c>
      <c r="I19" t="str">
        <f>D19</f>
        <v>CurrentRatioMaxScore</v>
      </c>
      <c r="J19" s="3">
        <f t="shared" si="9"/>
        <v>20</v>
      </c>
      <c r="K19" s="3">
        <f>MAX(J:J)</f>
        <v>43</v>
      </c>
      <c r="L19" s="14" t="str">
        <f t="shared" si="10"/>
        <v xml:space="preserve">CurrentRatioMaxScore                       </v>
      </c>
      <c r="M19" t="str">
        <f t="shared" si="11"/>
        <v>'CurrentRatioMaxScore'</v>
      </c>
      <c r="N19" t="str">
        <f t="shared" si="12"/>
        <v>$CurrentRatioMaxScore</v>
      </c>
      <c r="O19" t="str">
        <f t="shared" si="13"/>
        <v>'$CurrentRatioMaxScore'</v>
      </c>
      <c r="P19">
        <f t="shared" si="14"/>
        <v>23</v>
      </c>
      <c r="Q19" s="3">
        <f>MAX(P:P)</f>
        <v>46</v>
      </c>
      <c r="R19" s="9" t="str">
        <f t="shared" si="15"/>
        <v xml:space="preserve">localStorage.CurrentRatioMaxScore                       </v>
      </c>
      <c r="S19" s="7" t="str">
        <f t="shared" si="3"/>
        <v>FinancialAnalysis</v>
      </c>
      <c r="T19" t="str">
        <f t="shared" si="16"/>
        <v xml:space="preserve">'$CurrentRatioMaxScore'                       </v>
      </c>
      <c r="U19" t="str">
        <f t="shared" si="17"/>
        <v>$CurrentRatioMaxScore                        = NULL;// FinancialAnalysis</v>
      </c>
      <c r="V19" t="str">
        <f t="shared" si="18"/>
        <v xml:space="preserve">       if (typeof(localStorage.CurrentRatioMaxScore                       )==  "undefined") { localStorage.CurrentRatioMaxScore                        = 0};</v>
      </c>
      <c r="W19" t="str">
        <f t="shared" si="19"/>
        <v xml:space="preserve">         $CurrentRatioMaxScore                              =  $row["CurrentRatioMaxScore"];</v>
      </c>
      <c r="X19" t="str">
        <f t="shared" si="20"/>
        <v xml:space="preserve">         localStorage.CurrentRatioMaxScore                        = '&lt;php? echo $CurrentRatioMaxScore?&gt;' ;</v>
      </c>
      <c r="Y19" t="str">
        <f t="shared" si="0"/>
        <v>$CurrentRatioMaxScore                        =  $_POST['CurrentRatioMaxScore'] ;</v>
      </c>
      <c r="Z19" t="str">
        <f t="shared" si="4"/>
        <v xml:space="preserve">       localStorage.CurrentRatioMaxScore                        =  document.ScoreCardForm.CurrentRatioMaxScore.value;</v>
      </c>
      <c r="AA19" t="str">
        <f t="shared" si="5"/>
        <v xml:space="preserve">   document.ScoreCardForm.CurrentRatioMaxScore.value =  localStorage.CurrentRatioMaxScore;</v>
      </c>
      <c r="AB19" t="s">
        <v>449</v>
      </c>
      <c r="AC19" t="str">
        <f t="shared" si="6"/>
        <v xml:space="preserve">           CurrentRatioMaxScore  FLOAT,</v>
      </c>
      <c r="AD19" t="str">
        <f t="shared" si="21"/>
        <v xml:space="preserve">       CurrentRatioMaxScore                        = '$CurrentRatioMaxScore',</v>
      </c>
    </row>
    <row r="20" spans="1:30" x14ac:dyDescent="0.25">
      <c r="A20">
        <v>18</v>
      </c>
      <c r="B20" t="s">
        <v>1546</v>
      </c>
      <c r="C20" t="s">
        <v>1408</v>
      </c>
      <c r="D20" t="str">
        <f t="shared" si="1"/>
        <v>CurrentRatioScore</v>
      </c>
      <c r="E20" t="str">
        <f t="shared" si="2"/>
        <v>CurrentRatioScore</v>
      </c>
      <c r="F20" s="3">
        <f t="shared" si="7"/>
        <v>17</v>
      </c>
      <c r="G20" s="3">
        <f>MAX(F:F)</f>
        <v>43</v>
      </c>
      <c r="H20" s="14" t="str">
        <f t="shared" si="8"/>
        <v xml:space="preserve">CurrentRatioScore                          </v>
      </c>
      <c r="I20" t="str">
        <f>D20</f>
        <v>CurrentRatioScore</v>
      </c>
      <c r="J20" s="3">
        <f t="shared" si="9"/>
        <v>17</v>
      </c>
      <c r="K20" s="3">
        <f>MAX(J:J)</f>
        <v>43</v>
      </c>
      <c r="L20" s="14" t="str">
        <f t="shared" si="10"/>
        <v xml:space="preserve">CurrentRatioScore                          </v>
      </c>
      <c r="M20" t="str">
        <f t="shared" si="11"/>
        <v>'CurrentRatioScore'</v>
      </c>
      <c r="N20" t="str">
        <f t="shared" si="12"/>
        <v>$CurrentRatioScore</v>
      </c>
      <c r="O20" t="str">
        <f t="shared" si="13"/>
        <v>'$CurrentRatioScore'</v>
      </c>
      <c r="P20">
        <f t="shared" si="14"/>
        <v>20</v>
      </c>
      <c r="Q20" s="3">
        <f>MAX(P:P)</f>
        <v>46</v>
      </c>
      <c r="R20" s="9" t="str">
        <f t="shared" si="15"/>
        <v xml:space="preserve">localStorage.CurrentRatioScore                          </v>
      </c>
      <c r="S20" s="7" t="str">
        <f t="shared" si="3"/>
        <v>FinancialAnalysis</v>
      </c>
      <c r="T20" t="str">
        <f t="shared" si="16"/>
        <v xml:space="preserve">'$CurrentRatioScore'                          </v>
      </c>
      <c r="U20" t="str">
        <f t="shared" si="17"/>
        <v>$CurrentRatioScore                           = NULL;// FinancialAnalysis</v>
      </c>
      <c r="V20" t="str">
        <f t="shared" si="18"/>
        <v xml:space="preserve">       if (typeof(localStorage.CurrentRatioScore                          )==  "undefined") { localStorage.CurrentRatioScore                           = 0};</v>
      </c>
      <c r="W20" t="str">
        <f t="shared" si="19"/>
        <v xml:space="preserve">         $CurrentRatioScore                                 =  $row["CurrentRatioScore"];</v>
      </c>
      <c r="X20" t="str">
        <f t="shared" si="20"/>
        <v xml:space="preserve">         localStorage.CurrentRatioScore                           = '&lt;php? echo $CurrentRatioScore?&gt;' ;</v>
      </c>
      <c r="Y20" t="str">
        <f t="shared" si="0"/>
        <v>$CurrentRatioScore                           =  $_POST['CurrentRatioScore'] ;</v>
      </c>
      <c r="Z20" t="str">
        <f t="shared" si="4"/>
        <v xml:space="preserve">       localStorage.CurrentRatioScore                           =  document.ScoreCardForm.CurrentRatioScore.value;</v>
      </c>
      <c r="AA20" t="str">
        <f t="shared" si="5"/>
        <v xml:space="preserve">   document.ScoreCardForm.CurrentRatioScore.value =  localStorage.CurrentRatioScore;</v>
      </c>
      <c r="AB20" t="s">
        <v>449</v>
      </c>
      <c r="AC20" t="str">
        <f t="shared" si="6"/>
        <v xml:space="preserve">           CurrentRatioScore  FLOAT,</v>
      </c>
      <c r="AD20" t="str">
        <f t="shared" si="21"/>
        <v xml:space="preserve">       CurrentRatioScore                           = '$CurrentRatioScore',</v>
      </c>
    </row>
    <row r="21" spans="1:30" x14ac:dyDescent="0.25">
      <c r="A21">
        <v>19</v>
      </c>
      <c r="B21" t="s">
        <v>1546</v>
      </c>
      <c r="C21" t="s">
        <v>1409</v>
      </c>
      <c r="D21" t="str">
        <f t="shared" si="1"/>
        <v>CurrentRatioComment</v>
      </c>
      <c r="E21" t="str">
        <f t="shared" si="2"/>
        <v>CurrentRatioComment</v>
      </c>
      <c r="F21" s="3">
        <f t="shared" si="7"/>
        <v>19</v>
      </c>
      <c r="G21" s="3">
        <f>MAX(F:F)</f>
        <v>43</v>
      </c>
      <c r="H21" s="14" t="str">
        <f t="shared" si="8"/>
        <v xml:space="preserve">CurrentRatioComment                        </v>
      </c>
      <c r="I21" t="str">
        <f>D21</f>
        <v>CurrentRatioComment</v>
      </c>
      <c r="J21" s="3">
        <f t="shared" si="9"/>
        <v>19</v>
      </c>
      <c r="K21" s="3">
        <f>MAX(J:J)</f>
        <v>43</v>
      </c>
      <c r="L21" s="14" t="str">
        <f t="shared" si="10"/>
        <v xml:space="preserve">CurrentRatioComment                        </v>
      </c>
      <c r="M21" t="str">
        <f t="shared" si="11"/>
        <v>'CurrentRatioComment'</v>
      </c>
      <c r="N21" t="str">
        <f t="shared" si="12"/>
        <v>$CurrentRatioComment</v>
      </c>
      <c r="O21" t="str">
        <f t="shared" si="13"/>
        <v>'$CurrentRatioComment'</v>
      </c>
      <c r="P21">
        <f t="shared" si="14"/>
        <v>22</v>
      </c>
      <c r="Q21" s="3">
        <f>MAX(P:P)</f>
        <v>46</v>
      </c>
      <c r="R21" s="9" t="str">
        <f t="shared" si="15"/>
        <v xml:space="preserve">localStorage.CurrentRatioComment                        </v>
      </c>
      <c r="S21" s="7" t="str">
        <f t="shared" si="3"/>
        <v>FinancialAnalysis</v>
      </c>
      <c r="T21" t="str">
        <f t="shared" si="16"/>
        <v xml:space="preserve">'$CurrentRatioComment'                        </v>
      </c>
      <c r="U21" t="str">
        <f t="shared" si="17"/>
        <v>$CurrentRatioComment                         = NULL;// FinancialAnalysis</v>
      </c>
      <c r="V21" t="str">
        <f t="shared" si="18"/>
        <v xml:space="preserve">       if (typeof(localStorage.CurrentRatioComment                        )==  "undefined") { localStorage.CurrentRatioComment                         = ""};</v>
      </c>
      <c r="W21" t="str">
        <f t="shared" si="19"/>
        <v xml:space="preserve">         $CurrentRatioComment                               =  $row["CurrentRatioComment"];</v>
      </c>
      <c r="X21" t="str">
        <f t="shared" si="20"/>
        <v xml:space="preserve">         localStorage.CurrentRatioComment                         = '&lt;php? echo $CurrentRatioComment?&gt;' ;</v>
      </c>
      <c r="Y21" t="str">
        <f t="shared" si="0"/>
        <v>$CurrentRatioComment                         =  $_POST['CurrentRatioComment'] ;</v>
      </c>
      <c r="Z21" t="str">
        <f t="shared" si="4"/>
        <v xml:space="preserve">       localStorage.CurrentRatioComment                         =  document.ScoreCardForm.CurrentRatioComment.value;</v>
      </c>
      <c r="AA21" t="str">
        <f t="shared" si="5"/>
        <v xml:space="preserve">   document.ScoreCardForm.CurrentRatioComment.value =  localStorage.CurrentRatioComment;</v>
      </c>
      <c r="AB21" t="s">
        <v>1552</v>
      </c>
      <c r="AC21" t="str">
        <f t="shared" si="6"/>
        <v xml:space="preserve">           CurrentRatioComment  VARCHAR(250),</v>
      </c>
      <c r="AD21" t="str">
        <f t="shared" si="21"/>
        <v xml:space="preserve">       CurrentRatioComment                         = '$CurrentRatioComment',</v>
      </c>
    </row>
    <row r="22" spans="1:30" x14ac:dyDescent="0.25">
      <c r="A22">
        <v>20</v>
      </c>
      <c r="B22" t="s">
        <v>1546</v>
      </c>
      <c r="C22" t="s">
        <v>1410</v>
      </c>
      <c r="D22" t="str">
        <f t="shared" si="1"/>
        <v>DebtorDaysBenchmarkType</v>
      </c>
      <c r="E22" t="str">
        <f t="shared" si="2"/>
        <v>DebtorDaysBenchmarkType</v>
      </c>
      <c r="F22" s="3">
        <f t="shared" si="7"/>
        <v>23</v>
      </c>
      <c r="G22" s="3">
        <f>MAX(F:F)</f>
        <v>43</v>
      </c>
      <c r="H22" s="14" t="str">
        <f t="shared" si="8"/>
        <v xml:space="preserve">DebtorDaysBenchmarkType                    </v>
      </c>
      <c r="I22" t="str">
        <f>D22</f>
        <v>DebtorDaysBenchmarkType</v>
      </c>
      <c r="J22" s="3">
        <f t="shared" si="9"/>
        <v>23</v>
      </c>
      <c r="K22" s="3">
        <f>MAX(J:J)</f>
        <v>43</v>
      </c>
      <c r="L22" s="14" t="str">
        <f t="shared" si="10"/>
        <v xml:space="preserve">DebtorDaysBenchmarkType                    </v>
      </c>
      <c r="M22" t="str">
        <f t="shared" si="11"/>
        <v>'DebtorDaysBenchmarkType'</v>
      </c>
      <c r="N22" t="str">
        <f t="shared" si="12"/>
        <v>$DebtorDaysBenchmarkType</v>
      </c>
      <c r="O22" t="str">
        <f t="shared" si="13"/>
        <v>'$DebtorDaysBenchmarkType'</v>
      </c>
      <c r="P22">
        <f t="shared" si="14"/>
        <v>26</v>
      </c>
      <c r="Q22" s="3">
        <f>MAX(P:P)</f>
        <v>46</v>
      </c>
      <c r="R22" s="9" t="str">
        <f t="shared" si="15"/>
        <v xml:space="preserve">localStorage.DebtorDaysBenchmarkType                    </v>
      </c>
      <c r="S22" s="7" t="str">
        <f t="shared" si="3"/>
        <v>FinancialAnalysis</v>
      </c>
      <c r="T22" t="str">
        <f t="shared" si="16"/>
        <v xml:space="preserve">'$DebtorDaysBenchmarkType'                    </v>
      </c>
      <c r="U22" t="str">
        <f t="shared" si="17"/>
        <v>$DebtorDaysBenchmarkType                     = NULL;// FinancialAnalysis</v>
      </c>
      <c r="V22" t="str">
        <f t="shared" si="18"/>
        <v xml:space="preserve">       if (typeof(localStorage.DebtorDaysBenchmarkType                    )==  "undefined") { localStorage.DebtorDaysBenchmarkType                     = ""};</v>
      </c>
      <c r="W22" t="str">
        <f t="shared" si="19"/>
        <v xml:space="preserve">         $DebtorDaysBenchmarkType                           =  $row["DebtorDaysBenchmarkType"];</v>
      </c>
      <c r="X22" t="str">
        <f t="shared" si="20"/>
        <v xml:space="preserve">         localStorage.DebtorDaysBenchmarkType                     = '&lt;php? echo $DebtorDaysBenchmarkType?&gt;' ;</v>
      </c>
      <c r="Y22" t="str">
        <f t="shared" si="0"/>
        <v>$DebtorDaysBenchmarkType                     =  $_POST['DebtorDaysBenchmarkType'] ;</v>
      </c>
      <c r="Z22" t="str">
        <f t="shared" si="4"/>
        <v xml:space="preserve">       localStorage.DebtorDaysBenchmarkType                     =  document.ScoreCardForm.DebtorDaysBenchmarkType.value;</v>
      </c>
      <c r="AA22" t="str">
        <f t="shared" si="5"/>
        <v xml:space="preserve">   document.ScoreCardForm.DebtorDaysBenchmarkType.value =  localStorage.DebtorDaysBenchmarkType;</v>
      </c>
      <c r="AB22" t="s">
        <v>739</v>
      </c>
      <c r="AC22" t="str">
        <f t="shared" si="6"/>
        <v xml:space="preserve">           DebtorDaysBenchmarkType  VARCHAR(50),</v>
      </c>
      <c r="AD22" t="str">
        <f t="shared" si="21"/>
        <v xml:space="preserve">       DebtorDaysBenchmarkType                     = '$DebtorDaysBenchmarkType',</v>
      </c>
    </row>
    <row r="23" spans="1:30" x14ac:dyDescent="0.25">
      <c r="A23">
        <v>21</v>
      </c>
      <c r="B23" t="s">
        <v>1546</v>
      </c>
      <c r="C23" t="s">
        <v>1411</v>
      </c>
      <c r="D23" t="str">
        <f t="shared" si="1"/>
        <v>DebtorDaysPolicyBenchmarkValue</v>
      </c>
      <c r="E23" t="str">
        <f t="shared" si="2"/>
        <v>DebtorDaysPolicyBenchmarkValue</v>
      </c>
      <c r="F23" s="3">
        <f t="shared" si="7"/>
        <v>30</v>
      </c>
      <c r="G23" s="3">
        <f>MAX(F:F)</f>
        <v>43</v>
      </c>
      <c r="H23" s="14" t="str">
        <f t="shared" si="8"/>
        <v xml:space="preserve">DebtorDaysPolicyBenchmarkValue             </v>
      </c>
      <c r="I23" t="str">
        <f>D23</f>
        <v>DebtorDaysPolicyBenchmarkValue</v>
      </c>
      <c r="J23" s="3">
        <f t="shared" si="9"/>
        <v>30</v>
      </c>
      <c r="K23" s="3">
        <f>MAX(J:J)</f>
        <v>43</v>
      </c>
      <c r="L23" s="14" t="str">
        <f t="shared" si="10"/>
        <v xml:space="preserve">DebtorDaysPolicyBenchmarkValue             </v>
      </c>
      <c r="M23" t="str">
        <f t="shared" si="11"/>
        <v>'DebtorDaysPolicyBenchmarkValue'</v>
      </c>
      <c r="N23" t="str">
        <f t="shared" si="12"/>
        <v>$DebtorDaysPolicyBenchmarkValue</v>
      </c>
      <c r="O23" t="str">
        <f t="shared" si="13"/>
        <v>'$DebtorDaysPolicyBenchmarkValue'</v>
      </c>
      <c r="P23">
        <f t="shared" si="14"/>
        <v>33</v>
      </c>
      <c r="Q23" s="3">
        <f>MAX(P:P)</f>
        <v>46</v>
      </c>
      <c r="R23" s="9" t="str">
        <f t="shared" si="15"/>
        <v xml:space="preserve">localStorage.DebtorDaysPolicyBenchmarkValue             </v>
      </c>
      <c r="S23" s="7" t="str">
        <f t="shared" si="3"/>
        <v>FinancialAnalysis</v>
      </c>
      <c r="T23" t="str">
        <f t="shared" si="16"/>
        <v xml:space="preserve">'$DebtorDaysPolicyBenchmarkValue'             </v>
      </c>
      <c r="U23" t="str">
        <f t="shared" si="17"/>
        <v>$DebtorDaysPolicyBenchmarkValue              = NULL;// FinancialAnalysis</v>
      </c>
      <c r="V23" t="str">
        <f t="shared" si="18"/>
        <v xml:space="preserve">       if (typeof(localStorage.DebtorDaysPolicyBenchmarkValue             )==  "undefined") { localStorage.DebtorDaysPolicyBenchmarkValue              = ""};</v>
      </c>
      <c r="W23" t="str">
        <f t="shared" si="19"/>
        <v xml:space="preserve">         $DebtorDaysPolicyBenchmarkValue                    =  $row["DebtorDaysPolicyBenchmarkValue"];</v>
      </c>
      <c r="X23" t="str">
        <f t="shared" si="20"/>
        <v xml:space="preserve">         localStorage.DebtorDaysPolicyBenchmarkValue              = '&lt;php? echo $DebtorDaysPolicyBenchmarkValue?&gt;' ;</v>
      </c>
      <c r="Y23" t="str">
        <f t="shared" si="0"/>
        <v>$DebtorDaysPolicyBenchmarkValue              =  $_POST['DebtorDaysPolicyBenchmarkValue'] ;</v>
      </c>
      <c r="Z23" t="str">
        <f t="shared" si="4"/>
        <v xml:space="preserve">       localStorage.DebtorDaysPolicyBenchmarkValue              =  document.ScoreCardForm.DebtorDaysPolicyBenchmarkValue.value;</v>
      </c>
      <c r="AA23" t="str">
        <f t="shared" si="5"/>
        <v xml:space="preserve">   document.ScoreCardForm.DebtorDaysPolicyBenchmarkValue.value =  localStorage.DebtorDaysPolicyBenchmarkValue;</v>
      </c>
      <c r="AB23" t="s">
        <v>449</v>
      </c>
      <c r="AC23" t="str">
        <f t="shared" si="6"/>
        <v xml:space="preserve">           DebtorDaysPolicyBenchmarkValue  FLOAT,</v>
      </c>
      <c r="AD23" t="str">
        <f t="shared" si="21"/>
        <v xml:space="preserve">       DebtorDaysPolicyBenchmarkValue              = '$DebtorDaysPolicyBenchmarkValue',</v>
      </c>
    </row>
    <row r="24" spans="1:30" x14ac:dyDescent="0.25">
      <c r="A24">
        <v>22</v>
      </c>
      <c r="B24" t="s">
        <v>1546</v>
      </c>
      <c r="C24" t="s">
        <v>1412</v>
      </c>
      <c r="D24" t="str">
        <f t="shared" si="1"/>
        <v>DebtorDaysBenchmarkValue</v>
      </c>
      <c r="E24" t="str">
        <f t="shared" si="2"/>
        <v>DebtorDaysBenchmarkValue</v>
      </c>
      <c r="F24" s="3">
        <f t="shared" si="7"/>
        <v>24</v>
      </c>
      <c r="G24" s="3">
        <f>MAX(F:F)</f>
        <v>43</v>
      </c>
      <c r="H24" s="14" t="str">
        <f t="shared" si="8"/>
        <v xml:space="preserve">DebtorDaysBenchmarkValue                   </v>
      </c>
      <c r="I24" t="str">
        <f>D24</f>
        <v>DebtorDaysBenchmarkValue</v>
      </c>
      <c r="J24" s="3">
        <f t="shared" si="9"/>
        <v>24</v>
      </c>
      <c r="K24" s="3">
        <f>MAX(J:J)</f>
        <v>43</v>
      </c>
      <c r="L24" s="14" t="str">
        <f t="shared" si="10"/>
        <v xml:space="preserve">DebtorDaysBenchmarkValue                   </v>
      </c>
      <c r="M24" t="str">
        <f t="shared" si="11"/>
        <v>'DebtorDaysBenchmarkValue'</v>
      </c>
      <c r="N24" t="str">
        <f t="shared" si="12"/>
        <v>$DebtorDaysBenchmarkValue</v>
      </c>
      <c r="O24" t="str">
        <f t="shared" si="13"/>
        <v>'$DebtorDaysBenchmarkValue'</v>
      </c>
      <c r="P24">
        <f t="shared" si="14"/>
        <v>27</v>
      </c>
      <c r="Q24" s="3">
        <f>MAX(P:P)</f>
        <v>46</v>
      </c>
      <c r="R24" s="9" t="str">
        <f t="shared" si="15"/>
        <v xml:space="preserve">localStorage.DebtorDaysBenchmarkValue                   </v>
      </c>
      <c r="S24" s="7" t="str">
        <f t="shared" si="3"/>
        <v>FinancialAnalysis</v>
      </c>
      <c r="T24" t="str">
        <f t="shared" si="16"/>
        <v xml:space="preserve">'$DebtorDaysBenchmarkValue'                   </v>
      </c>
      <c r="U24" t="str">
        <f t="shared" si="17"/>
        <v>$DebtorDaysBenchmarkValue                    = NULL;// FinancialAnalysis</v>
      </c>
      <c r="V24" t="str">
        <f t="shared" si="18"/>
        <v xml:space="preserve">       if (typeof(localStorage.DebtorDaysBenchmarkValue                   )==  "undefined") { localStorage.DebtorDaysBenchmarkValue                    = ""};</v>
      </c>
      <c r="W24" t="str">
        <f t="shared" si="19"/>
        <v xml:space="preserve">         $DebtorDaysBenchmarkValue                          =  $row["DebtorDaysBenchmarkValue"];</v>
      </c>
      <c r="X24" t="str">
        <f t="shared" si="20"/>
        <v xml:space="preserve">         localStorage.DebtorDaysBenchmarkValue                    = '&lt;php? echo $DebtorDaysBenchmarkValue?&gt;' ;</v>
      </c>
      <c r="Y24" t="str">
        <f t="shared" si="0"/>
        <v>$DebtorDaysBenchmarkValue                    =  $_POST['DebtorDaysBenchmarkValue'] ;</v>
      </c>
      <c r="Z24" t="str">
        <f t="shared" si="4"/>
        <v xml:space="preserve">       localStorage.DebtorDaysBenchmarkValue                    =  document.ScoreCardForm.DebtorDaysBenchmarkValue.value;</v>
      </c>
      <c r="AA24" t="str">
        <f t="shared" si="5"/>
        <v xml:space="preserve">   document.ScoreCardForm.DebtorDaysBenchmarkValue.value =  localStorage.DebtorDaysBenchmarkValue;</v>
      </c>
      <c r="AB24" t="s">
        <v>449</v>
      </c>
      <c r="AC24" t="str">
        <f t="shared" si="6"/>
        <v xml:space="preserve">           DebtorDaysBenchmarkValue  FLOAT,</v>
      </c>
      <c r="AD24" t="str">
        <f t="shared" si="21"/>
        <v xml:space="preserve">       DebtorDaysBenchmarkValue                    = '$DebtorDaysBenchmarkValue',</v>
      </c>
    </row>
    <row r="25" spans="1:30" x14ac:dyDescent="0.25">
      <c r="A25">
        <v>23</v>
      </c>
      <c r="B25" t="s">
        <v>1546</v>
      </c>
      <c r="C25" t="s">
        <v>1413</v>
      </c>
      <c r="D25" t="str">
        <f t="shared" si="1"/>
        <v>DebtorDaysAppliedBenchmarkValue</v>
      </c>
      <c r="E25" t="str">
        <f t="shared" si="2"/>
        <v>DebtorDaysAppliedBenchmarkValue</v>
      </c>
      <c r="F25" s="3">
        <f t="shared" si="7"/>
        <v>31</v>
      </c>
      <c r="G25" s="3">
        <f>MAX(F:F)</f>
        <v>43</v>
      </c>
      <c r="H25" s="14" t="str">
        <f t="shared" si="8"/>
        <v xml:space="preserve">DebtorDaysAppliedBenchmarkValue            </v>
      </c>
      <c r="I25" t="str">
        <f>D25</f>
        <v>DebtorDaysAppliedBenchmarkValue</v>
      </c>
      <c r="J25" s="3">
        <f t="shared" si="9"/>
        <v>31</v>
      </c>
      <c r="K25" s="3">
        <f>MAX(J:J)</f>
        <v>43</v>
      </c>
      <c r="L25" s="14" t="str">
        <f t="shared" si="10"/>
        <v xml:space="preserve">DebtorDaysAppliedBenchmarkValue            </v>
      </c>
      <c r="M25" t="str">
        <f t="shared" si="11"/>
        <v>'DebtorDaysAppliedBenchmarkValue'</v>
      </c>
      <c r="N25" t="str">
        <f t="shared" si="12"/>
        <v>$DebtorDaysAppliedBenchmarkValue</v>
      </c>
      <c r="O25" t="str">
        <f t="shared" si="13"/>
        <v>'$DebtorDaysAppliedBenchmarkValue'</v>
      </c>
      <c r="P25">
        <f t="shared" si="14"/>
        <v>34</v>
      </c>
      <c r="Q25" s="3">
        <f>MAX(P:P)</f>
        <v>46</v>
      </c>
      <c r="R25" s="9" t="str">
        <f t="shared" si="15"/>
        <v xml:space="preserve">localStorage.DebtorDaysAppliedBenchmarkValue            </v>
      </c>
      <c r="S25" s="7" t="str">
        <f t="shared" si="3"/>
        <v>FinancialAnalysis</v>
      </c>
      <c r="T25" t="str">
        <f t="shared" si="16"/>
        <v xml:space="preserve">'$DebtorDaysAppliedBenchmarkValue'            </v>
      </c>
      <c r="U25" t="str">
        <f t="shared" si="17"/>
        <v>$DebtorDaysAppliedBenchmarkValue             = NULL;// FinancialAnalysis</v>
      </c>
      <c r="V25" t="str">
        <f t="shared" si="18"/>
        <v xml:space="preserve">       if (typeof(localStorage.DebtorDaysAppliedBenchmarkValue            )==  "undefined") { localStorage.DebtorDaysAppliedBenchmarkValue             = ""};</v>
      </c>
      <c r="W25" t="str">
        <f t="shared" si="19"/>
        <v xml:space="preserve">         $DebtorDaysAppliedBenchmarkValue                   =  $row["DebtorDaysAppliedBenchmarkValue"];</v>
      </c>
      <c r="X25" t="str">
        <f t="shared" si="20"/>
        <v xml:space="preserve">         localStorage.DebtorDaysAppliedBenchmarkValue             = '&lt;php? echo $DebtorDaysAppliedBenchmarkValue?&gt;' ;</v>
      </c>
      <c r="Y25" t="str">
        <f t="shared" si="0"/>
        <v>$DebtorDaysAppliedBenchmarkValue             =  $_POST['DebtorDaysAppliedBenchmarkValue'] ;</v>
      </c>
      <c r="Z25" t="str">
        <f t="shared" si="4"/>
        <v xml:space="preserve">       localStorage.DebtorDaysAppliedBenchmarkValue             =  document.ScoreCardForm.DebtorDaysAppliedBenchmarkValue.value;</v>
      </c>
      <c r="AA25" t="str">
        <f t="shared" si="5"/>
        <v xml:space="preserve">   document.ScoreCardForm.DebtorDaysAppliedBenchmarkValue.value =  localStorage.DebtorDaysAppliedBenchmarkValue;</v>
      </c>
      <c r="AB25" t="s">
        <v>449</v>
      </c>
      <c r="AC25" t="str">
        <f t="shared" si="6"/>
        <v xml:space="preserve">           DebtorDaysAppliedBenchmarkValue  FLOAT,</v>
      </c>
      <c r="AD25" t="str">
        <f t="shared" si="21"/>
        <v xml:space="preserve">       DebtorDaysAppliedBenchmarkValue             = '$DebtorDaysAppliedBenchmarkValue',</v>
      </c>
    </row>
    <row r="26" spans="1:30" x14ac:dyDescent="0.25">
      <c r="A26">
        <v>24</v>
      </c>
      <c r="B26" t="s">
        <v>1546</v>
      </c>
      <c r="C26" t="s">
        <v>1414</v>
      </c>
      <c r="D26" t="str">
        <f t="shared" si="1"/>
        <v>DebtorDaysValue</v>
      </c>
      <c r="E26" t="str">
        <f t="shared" si="2"/>
        <v>DebtorDaysValue</v>
      </c>
      <c r="F26" s="3">
        <f t="shared" si="7"/>
        <v>15</v>
      </c>
      <c r="G26" s="3">
        <f>MAX(F:F)</f>
        <v>43</v>
      </c>
      <c r="H26" s="14" t="str">
        <f t="shared" si="8"/>
        <v xml:space="preserve">DebtorDaysValue                            </v>
      </c>
      <c r="I26" t="str">
        <f>D26</f>
        <v>DebtorDaysValue</v>
      </c>
      <c r="J26" s="3">
        <f t="shared" si="9"/>
        <v>15</v>
      </c>
      <c r="K26" s="3">
        <f>MAX(J:J)</f>
        <v>43</v>
      </c>
      <c r="L26" s="14" t="str">
        <f t="shared" si="10"/>
        <v xml:space="preserve">DebtorDaysValue                            </v>
      </c>
      <c r="M26" t="str">
        <f t="shared" si="11"/>
        <v>'DebtorDaysValue'</v>
      </c>
      <c r="N26" t="str">
        <f t="shared" si="12"/>
        <v>$DebtorDaysValue</v>
      </c>
      <c r="O26" t="str">
        <f t="shared" si="13"/>
        <v>'$DebtorDaysValue'</v>
      </c>
      <c r="P26">
        <f t="shared" si="14"/>
        <v>18</v>
      </c>
      <c r="Q26" s="3">
        <f>MAX(P:P)</f>
        <v>46</v>
      </c>
      <c r="R26" s="9" t="str">
        <f t="shared" si="15"/>
        <v xml:space="preserve">localStorage.DebtorDaysValue                            </v>
      </c>
      <c r="S26" s="7" t="str">
        <f t="shared" si="3"/>
        <v>FinancialAnalysis</v>
      </c>
      <c r="T26" t="str">
        <f t="shared" si="16"/>
        <v xml:space="preserve">'$DebtorDaysValue'                            </v>
      </c>
      <c r="U26" t="str">
        <f t="shared" si="17"/>
        <v>$DebtorDaysValue                             = NULL;// FinancialAnalysis</v>
      </c>
      <c r="V26" t="str">
        <f t="shared" si="18"/>
        <v xml:space="preserve">       if (typeof(localStorage.DebtorDaysValue                            )==  "undefined") { localStorage.DebtorDaysValue                             = ""};</v>
      </c>
      <c r="W26" t="str">
        <f t="shared" si="19"/>
        <v xml:space="preserve">         $DebtorDaysValue                                   =  $row["DebtorDaysValue"];</v>
      </c>
      <c r="X26" t="str">
        <f t="shared" si="20"/>
        <v xml:space="preserve">         localStorage.DebtorDaysValue                             = '&lt;php? echo $DebtorDaysValue?&gt;' ;</v>
      </c>
      <c r="Y26" t="str">
        <f t="shared" si="0"/>
        <v>$DebtorDaysValue                             =  $_POST['DebtorDaysValue'] ;</v>
      </c>
      <c r="Z26" t="str">
        <f t="shared" si="4"/>
        <v xml:space="preserve">       localStorage.DebtorDaysValue                             =  document.ScoreCardForm.DebtorDaysValue.value;</v>
      </c>
      <c r="AA26" t="str">
        <f t="shared" si="5"/>
        <v xml:space="preserve">   document.ScoreCardForm.DebtorDaysValue.value =  localStorage.DebtorDaysValue;</v>
      </c>
      <c r="AB26" t="s">
        <v>449</v>
      </c>
      <c r="AC26" t="str">
        <f t="shared" si="6"/>
        <v xml:space="preserve">           DebtorDaysValue  FLOAT,</v>
      </c>
      <c r="AD26" t="str">
        <f t="shared" si="21"/>
        <v xml:space="preserve">       DebtorDaysValue                             = '$DebtorDaysValue',</v>
      </c>
    </row>
    <row r="27" spans="1:30" x14ac:dyDescent="0.25">
      <c r="A27">
        <v>25</v>
      </c>
      <c r="B27" t="s">
        <v>1546</v>
      </c>
      <c r="C27" t="s">
        <v>1415</v>
      </c>
      <c r="D27" t="str">
        <f t="shared" si="1"/>
        <v>DebtorDaysPass</v>
      </c>
      <c r="E27" t="str">
        <f t="shared" si="2"/>
        <v>DebtorDaysPass</v>
      </c>
      <c r="F27" s="3">
        <f t="shared" si="7"/>
        <v>14</v>
      </c>
      <c r="G27" s="3">
        <f>MAX(F:F)</f>
        <v>43</v>
      </c>
      <c r="H27" s="14" t="str">
        <f t="shared" si="8"/>
        <v xml:space="preserve">DebtorDaysPass                             </v>
      </c>
      <c r="I27" t="str">
        <f>D27</f>
        <v>DebtorDaysPass</v>
      </c>
      <c r="J27" s="3">
        <f t="shared" si="9"/>
        <v>14</v>
      </c>
      <c r="K27" s="3">
        <f>MAX(J:J)</f>
        <v>43</v>
      </c>
      <c r="L27" s="14" t="str">
        <f t="shared" si="10"/>
        <v xml:space="preserve">DebtorDaysPass                             </v>
      </c>
      <c r="M27" t="str">
        <f t="shared" si="11"/>
        <v>'DebtorDaysPass'</v>
      </c>
      <c r="N27" t="str">
        <f t="shared" si="12"/>
        <v>$DebtorDaysPass</v>
      </c>
      <c r="O27" t="str">
        <f t="shared" si="13"/>
        <v>'$DebtorDaysPass'</v>
      </c>
      <c r="P27">
        <f t="shared" si="14"/>
        <v>17</v>
      </c>
      <c r="Q27" s="3">
        <f>MAX(P:P)</f>
        <v>46</v>
      </c>
      <c r="R27" s="9" t="str">
        <f t="shared" si="15"/>
        <v xml:space="preserve">localStorage.DebtorDaysPass                             </v>
      </c>
      <c r="S27" s="7" t="str">
        <f t="shared" si="3"/>
        <v>FinancialAnalysis</v>
      </c>
      <c r="T27" t="str">
        <f t="shared" si="16"/>
        <v xml:space="preserve">'$DebtorDaysPass'                             </v>
      </c>
      <c r="U27" t="str">
        <f t="shared" si="17"/>
        <v>$DebtorDaysPass                              = NULL;// FinancialAnalysis</v>
      </c>
      <c r="V27" t="str">
        <f t="shared" si="18"/>
        <v xml:space="preserve">       if (typeof(localStorage.DebtorDaysPass                             )==  "undefined") { localStorage.DebtorDaysPass                              = ""};</v>
      </c>
      <c r="W27" t="str">
        <f t="shared" si="19"/>
        <v xml:space="preserve">         $DebtorDaysPass                                    =  $row["DebtorDaysPass"];</v>
      </c>
      <c r="X27" t="str">
        <f t="shared" si="20"/>
        <v xml:space="preserve">         localStorage.DebtorDaysPass                              = '&lt;php? echo $DebtorDaysPass?&gt;' ;</v>
      </c>
      <c r="Y27" t="str">
        <f t="shared" si="0"/>
        <v>$DebtorDaysPass                              =  $_POST['DebtorDaysPass'] ;</v>
      </c>
      <c r="Z27" t="str">
        <f t="shared" si="4"/>
        <v xml:space="preserve">       localStorage.DebtorDaysPass                              =  document.ScoreCardForm.DebtorDaysPass.value;</v>
      </c>
      <c r="AA27" t="str">
        <f t="shared" si="5"/>
        <v xml:space="preserve">   document.ScoreCardForm.DebtorDaysPass.value =  localStorage.DebtorDaysPass;</v>
      </c>
      <c r="AB27" t="s">
        <v>742</v>
      </c>
      <c r="AC27" t="str">
        <f t="shared" si="6"/>
        <v xml:space="preserve">           DebtorDaysPass  BOOLEAN,</v>
      </c>
      <c r="AD27" t="str">
        <f t="shared" si="21"/>
        <v xml:space="preserve">       DebtorDaysPass                              = '$DebtorDaysPass',</v>
      </c>
    </row>
    <row r="28" spans="1:30" x14ac:dyDescent="0.25">
      <c r="A28">
        <v>26</v>
      </c>
      <c r="B28" t="s">
        <v>1546</v>
      </c>
      <c r="C28" t="s">
        <v>1416</v>
      </c>
      <c r="D28" t="str">
        <f t="shared" si="1"/>
        <v>DebtorDaysMaxScore</v>
      </c>
      <c r="E28" t="str">
        <f t="shared" si="2"/>
        <v>DebtorDaysMaxScore</v>
      </c>
      <c r="F28" s="3">
        <f t="shared" si="7"/>
        <v>18</v>
      </c>
      <c r="G28" s="3">
        <f>MAX(F:F)</f>
        <v>43</v>
      </c>
      <c r="H28" s="14" t="str">
        <f t="shared" si="8"/>
        <v xml:space="preserve">DebtorDaysMaxScore                         </v>
      </c>
      <c r="I28" t="str">
        <f>D28</f>
        <v>DebtorDaysMaxScore</v>
      </c>
      <c r="J28" s="3">
        <f t="shared" si="9"/>
        <v>18</v>
      </c>
      <c r="K28" s="3">
        <f>MAX(J:J)</f>
        <v>43</v>
      </c>
      <c r="L28" s="14" t="str">
        <f t="shared" si="10"/>
        <v xml:space="preserve">DebtorDaysMaxScore                         </v>
      </c>
      <c r="M28" t="str">
        <f t="shared" si="11"/>
        <v>'DebtorDaysMaxScore'</v>
      </c>
      <c r="N28" t="str">
        <f t="shared" si="12"/>
        <v>$DebtorDaysMaxScore</v>
      </c>
      <c r="O28" t="str">
        <f t="shared" si="13"/>
        <v>'$DebtorDaysMaxScore'</v>
      </c>
      <c r="P28">
        <f t="shared" si="14"/>
        <v>21</v>
      </c>
      <c r="Q28" s="3">
        <f>MAX(P:P)</f>
        <v>46</v>
      </c>
      <c r="R28" s="9" t="str">
        <f t="shared" si="15"/>
        <v xml:space="preserve">localStorage.DebtorDaysMaxScore                         </v>
      </c>
      <c r="S28" s="7" t="str">
        <f t="shared" si="3"/>
        <v>FinancialAnalysis</v>
      </c>
      <c r="T28" t="str">
        <f t="shared" si="16"/>
        <v xml:space="preserve">'$DebtorDaysMaxScore'                         </v>
      </c>
      <c r="U28" t="str">
        <f t="shared" si="17"/>
        <v>$DebtorDaysMaxScore                          = NULL;// FinancialAnalysis</v>
      </c>
      <c r="V28" t="str">
        <f t="shared" si="18"/>
        <v xml:space="preserve">       if (typeof(localStorage.DebtorDaysMaxScore                         )==  "undefined") { localStorage.DebtorDaysMaxScore                          = 0};</v>
      </c>
      <c r="W28" t="str">
        <f t="shared" si="19"/>
        <v xml:space="preserve">         $DebtorDaysMaxScore                                =  $row["DebtorDaysMaxScore"];</v>
      </c>
      <c r="X28" t="str">
        <f t="shared" si="20"/>
        <v xml:space="preserve">         localStorage.DebtorDaysMaxScore                          = '&lt;php? echo $DebtorDaysMaxScore?&gt;' ;</v>
      </c>
      <c r="Y28" t="str">
        <f t="shared" si="0"/>
        <v>$DebtorDaysMaxScore                          =  $_POST['DebtorDaysMaxScore'] ;</v>
      </c>
      <c r="Z28" t="str">
        <f t="shared" si="4"/>
        <v xml:space="preserve">       localStorage.DebtorDaysMaxScore                          =  document.ScoreCardForm.DebtorDaysMaxScore.value;</v>
      </c>
      <c r="AA28" t="str">
        <f t="shared" si="5"/>
        <v xml:space="preserve">   document.ScoreCardForm.DebtorDaysMaxScore.value =  localStorage.DebtorDaysMaxScore;</v>
      </c>
      <c r="AB28" t="s">
        <v>449</v>
      </c>
      <c r="AC28" t="str">
        <f t="shared" si="6"/>
        <v xml:space="preserve">           DebtorDaysMaxScore  FLOAT,</v>
      </c>
      <c r="AD28" t="str">
        <f t="shared" si="21"/>
        <v xml:space="preserve">       DebtorDaysMaxScore                          = '$DebtorDaysMaxScore',</v>
      </c>
    </row>
    <row r="29" spans="1:30" x14ac:dyDescent="0.25">
      <c r="A29">
        <v>27</v>
      </c>
      <c r="B29" t="s">
        <v>1546</v>
      </c>
      <c r="C29" t="s">
        <v>1417</v>
      </c>
      <c r="D29" t="str">
        <f t="shared" si="1"/>
        <v>DebtorDaysScore</v>
      </c>
      <c r="E29" t="str">
        <f t="shared" si="2"/>
        <v>DebtorDaysScore</v>
      </c>
      <c r="F29" s="3">
        <f t="shared" si="7"/>
        <v>15</v>
      </c>
      <c r="G29" s="3">
        <f>MAX(F:F)</f>
        <v>43</v>
      </c>
      <c r="H29" s="14" t="str">
        <f t="shared" si="8"/>
        <v xml:space="preserve">DebtorDaysScore                            </v>
      </c>
      <c r="I29" t="str">
        <f>D29</f>
        <v>DebtorDaysScore</v>
      </c>
      <c r="J29" s="3">
        <f t="shared" si="9"/>
        <v>15</v>
      </c>
      <c r="K29" s="3">
        <f>MAX(J:J)</f>
        <v>43</v>
      </c>
      <c r="L29" s="14" t="str">
        <f t="shared" si="10"/>
        <v xml:space="preserve">DebtorDaysScore                            </v>
      </c>
      <c r="M29" t="str">
        <f t="shared" si="11"/>
        <v>'DebtorDaysScore'</v>
      </c>
      <c r="N29" t="str">
        <f t="shared" si="12"/>
        <v>$DebtorDaysScore</v>
      </c>
      <c r="O29" t="str">
        <f t="shared" si="13"/>
        <v>'$DebtorDaysScore'</v>
      </c>
      <c r="P29">
        <f t="shared" si="14"/>
        <v>18</v>
      </c>
      <c r="Q29" s="3">
        <f>MAX(P:P)</f>
        <v>46</v>
      </c>
      <c r="R29" s="9" t="str">
        <f t="shared" si="15"/>
        <v xml:space="preserve">localStorage.DebtorDaysScore                            </v>
      </c>
      <c r="S29" s="7" t="str">
        <f t="shared" si="3"/>
        <v>FinancialAnalysis</v>
      </c>
      <c r="T29" t="str">
        <f t="shared" si="16"/>
        <v xml:space="preserve">'$DebtorDaysScore'                            </v>
      </c>
      <c r="U29" t="str">
        <f t="shared" si="17"/>
        <v>$DebtorDaysScore                             = NULL;// FinancialAnalysis</v>
      </c>
      <c r="V29" t="str">
        <f t="shared" si="18"/>
        <v xml:space="preserve">       if (typeof(localStorage.DebtorDaysScore                            )==  "undefined") { localStorage.DebtorDaysScore                             = 0};</v>
      </c>
      <c r="W29" t="str">
        <f t="shared" si="19"/>
        <v xml:space="preserve">         $DebtorDaysScore                                   =  $row["DebtorDaysScore"];</v>
      </c>
      <c r="X29" t="str">
        <f t="shared" si="20"/>
        <v xml:space="preserve">         localStorage.DebtorDaysScore                             = '&lt;php? echo $DebtorDaysScore?&gt;' ;</v>
      </c>
      <c r="Y29" t="str">
        <f t="shared" si="0"/>
        <v>$DebtorDaysScore                             =  $_POST['DebtorDaysScore'] ;</v>
      </c>
      <c r="Z29" t="str">
        <f t="shared" si="4"/>
        <v xml:space="preserve">       localStorage.DebtorDaysScore                             =  document.ScoreCardForm.DebtorDaysScore.value;</v>
      </c>
      <c r="AA29" t="str">
        <f t="shared" si="5"/>
        <v xml:space="preserve">   document.ScoreCardForm.DebtorDaysScore.value =  localStorage.DebtorDaysScore;</v>
      </c>
      <c r="AB29" t="s">
        <v>449</v>
      </c>
      <c r="AC29" t="str">
        <f t="shared" si="6"/>
        <v xml:space="preserve">           DebtorDaysScore  FLOAT,</v>
      </c>
      <c r="AD29" t="str">
        <f t="shared" si="21"/>
        <v xml:space="preserve">       DebtorDaysScore                             = '$DebtorDaysScore',</v>
      </c>
    </row>
    <row r="30" spans="1:30" x14ac:dyDescent="0.25">
      <c r="A30">
        <v>28</v>
      </c>
      <c r="B30" t="s">
        <v>1546</v>
      </c>
      <c r="C30" t="s">
        <v>1544</v>
      </c>
      <c r="D30" t="str">
        <f t="shared" si="1"/>
        <v>DebtorDaysComment</v>
      </c>
      <c r="E30" t="str">
        <f t="shared" si="2"/>
        <v>DebtorDaysComment</v>
      </c>
      <c r="F30" s="3">
        <f t="shared" si="7"/>
        <v>17</v>
      </c>
      <c r="G30" s="3">
        <f>MAX(F:F)</f>
        <v>43</v>
      </c>
      <c r="H30" s="14" t="str">
        <f t="shared" si="8"/>
        <v xml:space="preserve">DebtorDaysComment                          </v>
      </c>
      <c r="I30" t="str">
        <f>D30</f>
        <v>DebtorDaysComment</v>
      </c>
      <c r="J30" s="3">
        <f t="shared" si="9"/>
        <v>17</v>
      </c>
      <c r="K30" s="3">
        <f>MAX(J:J)</f>
        <v>43</v>
      </c>
      <c r="L30" s="14" t="str">
        <f t="shared" si="10"/>
        <v xml:space="preserve">DebtorDaysComment                          </v>
      </c>
      <c r="M30" t="str">
        <f t="shared" si="11"/>
        <v>'DebtorDaysComment'</v>
      </c>
      <c r="N30" t="str">
        <f t="shared" si="12"/>
        <v>$DebtorDaysComment</v>
      </c>
      <c r="O30" t="str">
        <f t="shared" si="13"/>
        <v>'$DebtorDaysComment'</v>
      </c>
      <c r="P30">
        <f t="shared" si="14"/>
        <v>20</v>
      </c>
      <c r="Q30" s="3">
        <f>MAX(P:P)</f>
        <v>46</v>
      </c>
      <c r="R30" s="9" t="str">
        <f t="shared" si="15"/>
        <v xml:space="preserve">localStorage.DebtorDaysComment                          </v>
      </c>
      <c r="S30" s="7" t="str">
        <f t="shared" si="3"/>
        <v>FinancialAnalysis</v>
      </c>
      <c r="T30" t="str">
        <f t="shared" si="16"/>
        <v xml:space="preserve">'$DebtorDaysComment'                          </v>
      </c>
      <c r="U30" t="str">
        <f t="shared" si="17"/>
        <v>$DebtorDaysComment                           = NULL;// FinancialAnalysis</v>
      </c>
      <c r="V30" t="str">
        <f t="shared" si="18"/>
        <v xml:space="preserve">       if (typeof(localStorage.DebtorDaysComment                          )==  "undefined") { localStorage.DebtorDaysComment                           = ""};</v>
      </c>
      <c r="W30" t="str">
        <f t="shared" si="19"/>
        <v xml:space="preserve">         $DebtorDaysComment                                 =  $row["DebtorDaysComment"];</v>
      </c>
      <c r="X30" t="str">
        <f t="shared" si="20"/>
        <v xml:space="preserve">         localStorage.DebtorDaysComment                           = '&lt;php? echo $DebtorDaysComment?&gt;' ;</v>
      </c>
      <c r="Y30" t="str">
        <f t="shared" si="0"/>
        <v>$DebtorDaysComment                           =  $_POST['DebtorDaysComment'] ;</v>
      </c>
      <c r="Z30" t="str">
        <f t="shared" si="4"/>
        <v xml:space="preserve">       localStorage.DebtorDaysComment                           =  document.ScoreCardForm.DebtorDaysComment.value;</v>
      </c>
      <c r="AA30" t="str">
        <f t="shared" si="5"/>
        <v xml:space="preserve">   document.ScoreCardForm.DebtorDaysComment.value =  localStorage.DebtorDaysComment;</v>
      </c>
      <c r="AB30" t="s">
        <v>1552</v>
      </c>
      <c r="AC30" t="str">
        <f t="shared" si="6"/>
        <v xml:space="preserve">           DebtorDaysComment  VARCHAR(250),</v>
      </c>
      <c r="AD30" t="str">
        <f t="shared" si="21"/>
        <v xml:space="preserve">       DebtorDaysComment                           = '$DebtorDaysComment',</v>
      </c>
    </row>
    <row r="31" spans="1:30" x14ac:dyDescent="0.25">
      <c r="A31">
        <v>29</v>
      </c>
      <c r="B31" t="s">
        <v>1546</v>
      </c>
      <c r="C31" t="s">
        <v>1418</v>
      </c>
      <c r="D31" t="str">
        <f t="shared" si="1"/>
        <v>TurnoverToWCBenchmarkType</v>
      </c>
      <c r="E31" t="str">
        <f t="shared" si="2"/>
        <v>TurnoverToWCBenchmarkType</v>
      </c>
      <c r="F31" s="3">
        <f t="shared" si="7"/>
        <v>25</v>
      </c>
      <c r="G31" s="3">
        <f>MAX(F:F)</f>
        <v>43</v>
      </c>
      <c r="H31" s="14" t="str">
        <f t="shared" si="8"/>
        <v xml:space="preserve">TurnoverToWCBenchmarkType                  </v>
      </c>
      <c r="I31" t="str">
        <f>D31</f>
        <v>TurnoverToWCBenchmarkType</v>
      </c>
      <c r="J31" s="3">
        <f t="shared" si="9"/>
        <v>25</v>
      </c>
      <c r="K31" s="3">
        <f>MAX(J:J)</f>
        <v>43</v>
      </c>
      <c r="L31" s="14" t="str">
        <f t="shared" si="10"/>
        <v xml:space="preserve">TurnoverToWCBenchmarkType                  </v>
      </c>
      <c r="M31" t="str">
        <f t="shared" si="11"/>
        <v>'TurnoverToWCBenchmarkType'</v>
      </c>
      <c r="N31" t="str">
        <f t="shared" si="12"/>
        <v>$TurnoverToWCBenchmarkType</v>
      </c>
      <c r="O31" t="str">
        <f t="shared" si="13"/>
        <v>'$TurnoverToWCBenchmarkType'</v>
      </c>
      <c r="P31">
        <f t="shared" si="14"/>
        <v>28</v>
      </c>
      <c r="Q31" s="3">
        <f>MAX(P:P)</f>
        <v>46</v>
      </c>
      <c r="R31" s="9" t="str">
        <f t="shared" si="15"/>
        <v xml:space="preserve">localStorage.TurnoverToWCBenchmarkType                  </v>
      </c>
      <c r="S31" s="7" t="str">
        <f t="shared" si="3"/>
        <v>FinancialAnalysis</v>
      </c>
      <c r="T31" t="str">
        <f t="shared" si="16"/>
        <v xml:space="preserve">'$TurnoverToWCBenchmarkType'                  </v>
      </c>
      <c r="U31" t="str">
        <f t="shared" si="17"/>
        <v>$TurnoverToWCBenchmarkType                   = NULL;// FinancialAnalysis</v>
      </c>
      <c r="V31" t="str">
        <f t="shared" si="18"/>
        <v xml:space="preserve">       if (typeof(localStorage.TurnoverToWCBenchmarkType                  )==  "undefined") { localStorage.TurnoverToWCBenchmarkType                   = ""};</v>
      </c>
      <c r="W31" t="str">
        <f t="shared" si="19"/>
        <v xml:space="preserve">         $TurnoverToWCBenchmarkType                         =  $row["TurnoverToWCBenchmarkType"];</v>
      </c>
      <c r="X31" t="str">
        <f t="shared" si="20"/>
        <v xml:space="preserve">         localStorage.TurnoverToWCBenchmarkType                   = '&lt;php? echo $TurnoverToWCBenchmarkType?&gt;' ;</v>
      </c>
      <c r="Y31" t="str">
        <f t="shared" si="0"/>
        <v>$TurnoverToWCBenchmarkType                   =  $_POST['TurnoverToWCBenchmarkType'] ;</v>
      </c>
      <c r="Z31" t="str">
        <f t="shared" si="4"/>
        <v xml:space="preserve">       localStorage.TurnoverToWCBenchmarkType                   =  document.ScoreCardForm.TurnoverToWCBenchmarkType.value;</v>
      </c>
      <c r="AA31" t="str">
        <f t="shared" si="5"/>
        <v xml:space="preserve">   document.ScoreCardForm.TurnoverToWCBenchmarkType.value =  localStorage.TurnoverToWCBenchmarkType;</v>
      </c>
      <c r="AB31" t="s">
        <v>739</v>
      </c>
      <c r="AC31" t="str">
        <f t="shared" si="6"/>
        <v xml:space="preserve">           TurnoverToWCBenchmarkType  VARCHAR(50),</v>
      </c>
      <c r="AD31" t="str">
        <f t="shared" si="21"/>
        <v xml:space="preserve">       TurnoverToWCBenchmarkType                   = '$TurnoverToWCBenchmarkType',</v>
      </c>
    </row>
    <row r="32" spans="1:30" x14ac:dyDescent="0.25">
      <c r="A32">
        <v>30</v>
      </c>
      <c r="B32" t="s">
        <v>1546</v>
      </c>
      <c r="C32" t="s">
        <v>1419</v>
      </c>
      <c r="D32" t="str">
        <f t="shared" si="1"/>
        <v>TurnoverToWCPolicyBenchmarkValue</v>
      </c>
      <c r="E32" t="str">
        <f t="shared" si="2"/>
        <v>TurnoverToWCPolicyBenchmarkValue</v>
      </c>
      <c r="F32" s="3">
        <f t="shared" si="7"/>
        <v>32</v>
      </c>
      <c r="G32" s="3">
        <f>MAX(F:F)</f>
        <v>43</v>
      </c>
      <c r="H32" s="14" t="str">
        <f t="shared" si="8"/>
        <v xml:space="preserve">TurnoverToWCPolicyBenchmarkValue           </v>
      </c>
      <c r="I32" t="str">
        <f>D32</f>
        <v>TurnoverToWCPolicyBenchmarkValue</v>
      </c>
      <c r="J32" s="3">
        <f t="shared" si="9"/>
        <v>32</v>
      </c>
      <c r="K32" s="3">
        <f>MAX(J:J)</f>
        <v>43</v>
      </c>
      <c r="L32" s="14" t="str">
        <f t="shared" si="10"/>
        <v xml:space="preserve">TurnoverToWCPolicyBenchmarkValue           </v>
      </c>
      <c r="M32" t="str">
        <f t="shared" si="11"/>
        <v>'TurnoverToWCPolicyBenchmarkValue'</v>
      </c>
      <c r="N32" t="str">
        <f t="shared" si="12"/>
        <v>$TurnoverToWCPolicyBenchmarkValue</v>
      </c>
      <c r="O32" t="str">
        <f t="shared" si="13"/>
        <v>'$TurnoverToWCPolicyBenchmarkValue'</v>
      </c>
      <c r="P32">
        <f t="shared" si="14"/>
        <v>35</v>
      </c>
      <c r="Q32" s="3">
        <f>MAX(P:P)</f>
        <v>46</v>
      </c>
      <c r="R32" s="9" t="str">
        <f t="shared" si="15"/>
        <v xml:space="preserve">localStorage.TurnoverToWCPolicyBenchmarkValue           </v>
      </c>
      <c r="S32" s="7" t="str">
        <f t="shared" si="3"/>
        <v>FinancialAnalysis</v>
      </c>
      <c r="T32" t="str">
        <f t="shared" si="16"/>
        <v xml:space="preserve">'$TurnoverToWCPolicyBenchmarkValue'           </v>
      </c>
      <c r="U32" t="str">
        <f t="shared" si="17"/>
        <v>$TurnoverToWCPolicyBenchmarkValue            = NULL;// FinancialAnalysis</v>
      </c>
      <c r="V32" t="str">
        <f t="shared" si="18"/>
        <v xml:space="preserve">       if (typeof(localStorage.TurnoverToWCPolicyBenchmarkValue           )==  "undefined") { localStorage.TurnoverToWCPolicyBenchmarkValue            = ""};</v>
      </c>
      <c r="W32" t="str">
        <f t="shared" si="19"/>
        <v xml:space="preserve">         $TurnoverToWCPolicyBenchmarkValue                  =  $row["TurnoverToWCPolicyBenchmarkValue"];</v>
      </c>
      <c r="X32" t="str">
        <f t="shared" si="20"/>
        <v xml:space="preserve">         localStorage.TurnoverToWCPolicyBenchmarkValue            = '&lt;php? echo $TurnoverToWCPolicyBenchmarkValue?&gt;' ;</v>
      </c>
      <c r="Y32" t="str">
        <f t="shared" si="0"/>
        <v>$TurnoverToWCPolicyBenchmarkValue            =  $_POST['TurnoverToWCPolicyBenchmarkValue'] ;</v>
      </c>
      <c r="Z32" t="str">
        <f t="shared" si="4"/>
        <v xml:space="preserve">       localStorage.TurnoverToWCPolicyBenchmarkValue            =  document.ScoreCardForm.TurnoverToWCPolicyBenchmarkValue.value;</v>
      </c>
      <c r="AA32" t="str">
        <f t="shared" si="5"/>
        <v xml:space="preserve">   document.ScoreCardForm.TurnoverToWCPolicyBenchmarkValue.value =  localStorage.TurnoverToWCPolicyBenchmarkValue;</v>
      </c>
      <c r="AB32" t="s">
        <v>449</v>
      </c>
      <c r="AC32" t="str">
        <f t="shared" si="6"/>
        <v xml:space="preserve">           TurnoverToWCPolicyBenchmarkValue  FLOAT,</v>
      </c>
      <c r="AD32" t="str">
        <f t="shared" si="21"/>
        <v xml:space="preserve">       TurnoverToWCPolicyBenchmarkValue            = '$TurnoverToWCPolicyBenchmarkValue',</v>
      </c>
    </row>
    <row r="33" spans="1:30" x14ac:dyDescent="0.25">
      <c r="A33">
        <v>31</v>
      </c>
      <c r="B33" t="s">
        <v>1546</v>
      </c>
      <c r="C33" t="s">
        <v>1420</v>
      </c>
      <c r="D33" t="str">
        <f t="shared" si="1"/>
        <v>TurnoverToWCBenchmarkValue</v>
      </c>
      <c r="E33" t="str">
        <f t="shared" si="2"/>
        <v>TurnoverToWCBenchmarkValue</v>
      </c>
      <c r="F33" s="3">
        <f t="shared" si="7"/>
        <v>26</v>
      </c>
      <c r="G33" s="3">
        <f>MAX(F:F)</f>
        <v>43</v>
      </c>
      <c r="H33" s="14" t="str">
        <f t="shared" si="8"/>
        <v xml:space="preserve">TurnoverToWCBenchmarkValue                 </v>
      </c>
      <c r="I33" t="str">
        <f>D33</f>
        <v>TurnoverToWCBenchmarkValue</v>
      </c>
      <c r="J33" s="3">
        <f t="shared" si="9"/>
        <v>26</v>
      </c>
      <c r="K33" s="3">
        <f>MAX(J:J)</f>
        <v>43</v>
      </c>
      <c r="L33" s="14" t="str">
        <f t="shared" si="10"/>
        <v xml:space="preserve">TurnoverToWCBenchmarkValue                 </v>
      </c>
      <c r="M33" t="str">
        <f t="shared" si="11"/>
        <v>'TurnoverToWCBenchmarkValue'</v>
      </c>
      <c r="N33" t="str">
        <f t="shared" si="12"/>
        <v>$TurnoverToWCBenchmarkValue</v>
      </c>
      <c r="O33" t="str">
        <f t="shared" si="13"/>
        <v>'$TurnoverToWCBenchmarkValue'</v>
      </c>
      <c r="P33">
        <f t="shared" si="14"/>
        <v>29</v>
      </c>
      <c r="Q33" s="3">
        <f>MAX(P:P)</f>
        <v>46</v>
      </c>
      <c r="R33" s="9" t="str">
        <f t="shared" si="15"/>
        <v xml:space="preserve">localStorage.TurnoverToWCBenchmarkValue                 </v>
      </c>
      <c r="S33" s="7" t="str">
        <f t="shared" si="3"/>
        <v>FinancialAnalysis</v>
      </c>
      <c r="T33" t="str">
        <f t="shared" si="16"/>
        <v xml:space="preserve">'$TurnoverToWCBenchmarkValue'                 </v>
      </c>
      <c r="U33" t="str">
        <f t="shared" si="17"/>
        <v>$TurnoverToWCBenchmarkValue                  = NULL;// FinancialAnalysis</v>
      </c>
      <c r="V33" t="str">
        <f t="shared" si="18"/>
        <v xml:space="preserve">       if (typeof(localStorage.TurnoverToWCBenchmarkValue                 )==  "undefined") { localStorage.TurnoverToWCBenchmarkValue                  = ""};</v>
      </c>
      <c r="W33" t="str">
        <f t="shared" si="19"/>
        <v xml:space="preserve">         $TurnoverToWCBenchmarkValue                        =  $row["TurnoverToWCBenchmarkValue"];</v>
      </c>
      <c r="X33" t="str">
        <f t="shared" si="20"/>
        <v xml:space="preserve">         localStorage.TurnoverToWCBenchmarkValue                  = '&lt;php? echo $TurnoverToWCBenchmarkValue?&gt;' ;</v>
      </c>
      <c r="Y33" t="str">
        <f t="shared" si="0"/>
        <v>$TurnoverToWCBenchmarkValue                  =  $_POST['TurnoverToWCBenchmarkValue'] ;</v>
      </c>
      <c r="Z33" t="str">
        <f t="shared" si="4"/>
        <v xml:space="preserve">       localStorage.TurnoverToWCBenchmarkValue                  =  document.ScoreCardForm.TurnoverToWCBenchmarkValue.value;</v>
      </c>
      <c r="AA33" t="str">
        <f t="shared" si="5"/>
        <v xml:space="preserve">   document.ScoreCardForm.TurnoverToWCBenchmarkValue.value =  localStorage.TurnoverToWCBenchmarkValue;</v>
      </c>
      <c r="AB33" t="s">
        <v>449</v>
      </c>
      <c r="AC33" t="str">
        <f t="shared" si="6"/>
        <v xml:space="preserve">           TurnoverToWCBenchmarkValue  FLOAT,</v>
      </c>
      <c r="AD33" t="str">
        <f t="shared" si="21"/>
        <v xml:space="preserve">       TurnoverToWCBenchmarkValue                  = '$TurnoverToWCBenchmarkValue',</v>
      </c>
    </row>
    <row r="34" spans="1:30" x14ac:dyDescent="0.25">
      <c r="A34">
        <v>32</v>
      </c>
      <c r="B34" t="s">
        <v>1546</v>
      </c>
      <c r="C34" t="s">
        <v>1421</v>
      </c>
      <c r="D34" t="str">
        <f t="shared" si="1"/>
        <v>TurnoverToWCAppliedBenchmarkValue</v>
      </c>
      <c r="E34" t="str">
        <f t="shared" si="2"/>
        <v>TurnoverToWCAppliedBenchmarkValue</v>
      </c>
      <c r="F34" s="3">
        <f t="shared" si="7"/>
        <v>33</v>
      </c>
      <c r="G34" s="3">
        <f>MAX(F:F)</f>
        <v>43</v>
      </c>
      <c r="H34" s="14" t="str">
        <f t="shared" si="8"/>
        <v xml:space="preserve">TurnoverToWCAppliedBenchmarkValue          </v>
      </c>
      <c r="I34" t="str">
        <f>D34</f>
        <v>TurnoverToWCAppliedBenchmarkValue</v>
      </c>
      <c r="J34" s="3">
        <f t="shared" si="9"/>
        <v>33</v>
      </c>
      <c r="K34" s="3">
        <f>MAX(J:J)</f>
        <v>43</v>
      </c>
      <c r="L34" s="14" t="str">
        <f t="shared" si="10"/>
        <v xml:space="preserve">TurnoverToWCAppliedBenchmarkValue          </v>
      </c>
      <c r="M34" t="str">
        <f t="shared" si="11"/>
        <v>'TurnoverToWCAppliedBenchmarkValue'</v>
      </c>
      <c r="N34" t="str">
        <f t="shared" si="12"/>
        <v>$TurnoverToWCAppliedBenchmarkValue</v>
      </c>
      <c r="O34" t="str">
        <f t="shared" si="13"/>
        <v>'$TurnoverToWCAppliedBenchmarkValue'</v>
      </c>
      <c r="P34">
        <f t="shared" si="14"/>
        <v>36</v>
      </c>
      <c r="Q34" s="3">
        <f>MAX(P:P)</f>
        <v>46</v>
      </c>
      <c r="R34" s="9" t="str">
        <f t="shared" si="15"/>
        <v xml:space="preserve">localStorage.TurnoverToWCAppliedBenchmarkValue          </v>
      </c>
      <c r="S34" s="7" t="str">
        <f t="shared" si="3"/>
        <v>FinancialAnalysis</v>
      </c>
      <c r="T34" t="str">
        <f t="shared" si="16"/>
        <v xml:space="preserve">'$TurnoverToWCAppliedBenchmarkValue'          </v>
      </c>
      <c r="U34" t="str">
        <f t="shared" si="17"/>
        <v>$TurnoverToWCAppliedBenchmarkValue           = NULL;// FinancialAnalysis</v>
      </c>
      <c r="V34" t="str">
        <f t="shared" si="18"/>
        <v xml:space="preserve">       if (typeof(localStorage.TurnoverToWCAppliedBenchmarkValue          )==  "undefined") { localStorage.TurnoverToWCAppliedBenchmarkValue           = ""};</v>
      </c>
      <c r="W34" t="str">
        <f t="shared" si="19"/>
        <v xml:space="preserve">         $TurnoverToWCAppliedBenchmarkValue                 =  $row["TurnoverToWCAppliedBenchmarkValue"];</v>
      </c>
      <c r="X34" t="str">
        <f t="shared" si="20"/>
        <v xml:space="preserve">         localStorage.TurnoverToWCAppliedBenchmarkValue           = '&lt;php? echo $TurnoverToWCAppliedBenchmarkValue?&gt;' ;</v>
      </c>
      <c r="Y34" t="str">
        <f t="shared" si="0"/>
        <v>$TurnoverToWCAppliedBenchmarkValue           =  $_POST['TurnoverToWCAppliedBenchmarkValue'] ;</v>
      </c>
      <c r="Z34" t="str">
        <f t="shared" si="4"/>
        <v xml:space="preserve">       localStorage.TurnoverToWCAppliedBenchmarkValue           =  document.ScoreCardForm.TurnoverToWCAppliedBenchmarkValue.value;</v>
      </c>
      <c r="AA34" t="str">
        <f t="shared" si="5"/>
        <v xml:space="preserve">   document.ScoreCardForm.TurnoverToWCAppliedBenchmarkValue.value =  localStorage.TurnoverToWCAppliedBenchmarkValue;</v>
      </c>
      <c r="AB34" t="s">
        <v>449</v>
      </c>
      <c r="AC34" t="str">
        <f t="shared" si="6"/>
        <v xml:space="preserve">           TurnoverToWCAppliedBenchmarkValue  FLOAT,</v>
      </c>
      <c r="AD34" t="str">
        <f t="shared" si="21"/>
        <v xml:space="preserve">       TurnoverToWCAppliedBenchmarkValue           = '$TurnoverToWCAppliedBenchmarkValue',</v>
      </c>
    </row>
    <row r="35" spans="1:30" x14ac:dyDescent="0.25">
      <c r="A35">
        <v>33</v>
      </c>
      <c r="B35" t="s">
        <v>1546</v>
      </c>
      <c r="C35" t="s">
        <v>1422</v>
      </c>
      <c r="D35" t="str">
        <f t="shared" si="1"/>
        <v>TurnoverToWCValue</v>
      </c>
      <c r="E35" t="str">
        <f t="shared" si="2"/>
        <v>TurnoverToWCValue</v>
      </c>
      <c r="F35" s="3">
        <f t="shared" si="7"/>
        <v>17</v>
      </c>
      <c r="G35" s="3">
        <f>MAX(F:F)</f>
        <v>43</v>
      </c>
      <c r="H35" s="14" t="str">
        <f t="shared" si="8"/>
        <v xml:space="preserve">TurnoverToWCValue                          </v>
      </c>
      <c r="I35" t="str">
        <f>D35</f>
        <v>TurnoverToWCValue</v>
      </c>
      <c r="J35" s="3">
        <f t="shared" si="9"/>
        <v>17</v>
      </c>
      <c r="K35" s="3">
        <f>MAX(J:J)</f>
        <v>43</v>
      </c>
      <c r="L35" s="14" t="str">
        <f t="shared" si="10"/>
        <v xml:space="preserve">TurnoverToWCValue                          </v>
      </c>
      <c r="M35" t="str">
        <f t="shared" si="11"/>
        <v>'TurnoverToWCValue'</v>
      </c>
      <c r="N35" t="str">
        <f t="shared" si="12"/>
        <v>$TurnoverToWCValue</v>
      </c>
      <c r="O35" t="str">
        <f t="shared" si="13"/>
        <v>'$TurnoverToWCValue'</v>
      </c>
      <c r="P35">
        <f t="shared" si="14"/>
        <v>20</v>
      </c>
      <c r="Q35" s="3">
        <f>MAX(P:P)</f>
        <v>46</v>
      </c>
      <c r="R35" s="9" t="str">
        <f t="shared" si="15"/>
        <v xml:space="preserve">localStorage.TurnoverToWCValue                          </v>
      </c>
      <c r="S35" s="7" t="str">
        <f t="shared" si="3"/>
        <v>FinancialAnalysis</v>
      </c>
      <c r="T35" t="str">
        <f t="shared" si="16"/>
        <v xml:space="preserve">'$TurnoverToWCValue'                          </v>
      </c>
      <c r="U35" t="str">
        <f t="shared" si="17"/>
        <v>$TurnoverToWCValue                           = NULL;// FinancialAnalysis</v>
      </c>
      <c r="V35" t="str">
        <f t="shared" si="18"/>
        <v xml:space="preserve">       if (typeof(localStorage.TurnoverToWCValue                          )==  "undefined") { localStorage.TurnoverToWCValue                           = ""};</v>
      </c>
      <c r="W35" t="str">
        <f t="shared" si="19"/>
        <v xml:space="preserve">         $TurnoverToWCValue                                 =  $row["TurnoverToWCValue"];</v>
      </c>
      <c r="X35" t="str">
        <f t="shared" si="20"/>
        <v xml:space="preserve">         localStorage.TurnoverToWCValue                           = '&lt;php? echo $TurnoverToWCValue?&gt;' ;</v>
      </c>
      <c r="Y35" t="str">
        <f t="shared" si="0"/>
        <v>$TurnoverToWCValue                           =  $_POST['TurnoverToWCValue'] ;</v>
      </c>
      <c r="Z35" t="str">
        <f t="shared" si="4"/>
        <v xml:space="preserve">       localStorage.TurnoverToWCValue                           =  document.ScoreCardForm.TurnoverToWCValue.value;</v>
      </c>
      <c r="AA35" t="str">
        <f t="shared" si="5"/>
        <v xml:space="preserve">   document.ScoreCardForm.TurnoverToWCValue.value =  localStorage.TurnoverToWCValue;</v>
      </c>
      <c r="AB35" t="s">
        <v>449</v>
      </c>
      <c r="AC35" t="str">
        <f t="shared" si="6"/>
        <v xml:space="preserve">           TurnoverToWCValue  FLOAT,</v>
      </c>
      <c r="AD35" t="str">
        <f t="shared" si="21"/>
        <v xml:space="preserve">       TurnoverToWCValue                           = '$TurnoverToWCValue',</v>
      </c>
    </row>
    <row r="36" spans="1:30" x14ac:dyDescent="0.25">
      <c r="A36">
        <v>34</v>
      </c>
      <c r="B36" t="s">
        <v>1546</v>
      </c>
      <c r="C36" t="s">
        <v>1423</v>
      </c>
      <c r="D36" t="str">
        <f t="shared" si="1"/>
        <v>TurnoverToWCPass</v>
      </c>
      <c r="E36" t="str">
        <f t="shared" si="2"/>
        <v>TurnoverToWCPass</v>
      </c>
      <c r="F36" s="3">
        <f t="shared" si="7"/>
        <v>16</v>
      </c>
      <c r="G36" s="3">
        <f>MAX(F:F)</f>
        <v>43</v>
      </c>
      <c r="H36" s="14" t="str">
        <f t="shared" si="8"/>
        <v xml:space="preserve">TurnoverToWCPass                           </v>
      </c>
      <c r="I36" t="str">
        <f>D36</f>
        <v>TurnoverToWCPass</v>
      </c>
      <c r="J36" s="3">
        <f t="shared" si="9"/>
        <v>16</v>
      </c>
      <c r="K36" s="3">
        <f>MAX(J:J)</f>
        <v>43</v>
      </c>
      <c r="L36" s="14" t="str">
        <f t="shared" si="10"/>
        <v xml:space="preserve">TurnoverToWCPass                           </v>
      </c>
      <c r="M36" t="str">
        <f t="shared" si="11"/>
        <v>'TurnoverToWCPass'</v>
      </c>
      <c r="N36" t="str">
        <f t="shared" si="12"/>
        <v>$TurnoverToWCPass</v>
      </c>
      <c r="O36" t="str">
        <f t="shared" si="13"/>
        <v>'$TurnoverToWCPass'</v>
      </c>
      <c r="P36">
        <f t="shared" si="14"/>
        <v>19</v>
      </c>
      <c r="Q36" s="3">
        <f>MAX(P:P)</f>
        <v>46</v>
      </c>
      <c r="R36" s="9" t="str">
        <f t="shared" si="15"/>
        <v xml:space="preserve">localStorage.TurnoverToWCPass                           </v>
      </c>
      <c r="S36" s="7" t="str">
        <f t="shared" si="3"/>
        <v>FinancialAnalysis</v>
      </c>
      <c r="T36" t="str">
        <f t="shared" si="16"/>
        <v xml:space="preserve">'$TurnoverToWCPass'                           </v>
      </c>
      <c r="U36" t="str">
        <f t="shared" si="17"/>
        <v>$TurnoverToWCPass                            = NULL;// FinancialAnalysis</v>
      </c>
      <c r="V36" t="str">
        <f t="shared" si="18"/>
        <v xml:space="preserve">       if (typeof(localStorage.TurnoverToWCPass                           )==  "undefined") { localStorage.TurnoverToWCPass                            = ""};</v>
      </c>
      <c r="W36" t="str">
        <f t="shared" si="19"/>
        <v xml:space="preserve">         $TurnoverToWCPass                                  =  $row["TurnoverToWCPass"];</v>
      </c>
      <c r="X36" t="str">
        <f t="shared" si="20"/>
        <v xml:space="preserve">         localStorage.TurnoverToWCPass                            = '&lt;php? echo $TurnoverToWCPass?&gt;' ;</v>
      </c>
      <c r="Y36" t="str">
        <f t="shared" si="0"/>
        <v>$TurnoverToWCPass                            =  $_POST['TurnoverToWCPass'] ;</v>
      </c>
      <c r="Z36" t="str">
        <f t="shared" si="4"/>
        <v xml:space="preserve">       localStorage.TurnoverToWCPass                            =  document.ScoreCardForm.TurnoverToWCPass.value;</v>
      </c>
      <c r="AA36" t="str">
        <f t="shared" si="5"/>
        <v xml:space="preserve">   document.ScoreCardForm.TurnoverToWCPass.value =  localStorage.TurnoverToWCPass;</v>
      </c>
      <c r="AB36" t="s">
        <v>742</v>
      </c>
      <c r="AC36" t="str">
        <f t="shared" si="6"/>
        <v xml:space="preserve">           TurnoverToWCPass  BOOLEAN,</v>
      </c>
      <c r="AD36" t="str">
        <f t="shared" si="21"/>
        <v xml:space="preserve">       TurnoverToWCPass                            = '$TurnoverToWCPass',</v>
      </c>
    </row>
    <row r="37" spans="1:30" x14ac:dyDescent="0.25">
      <c r="A37">
        <v>35</v>
      </c>
      <c r="B37" t="s">
        <v>1546</v>
      </c>
      <c r="C37" t="s">
        <v>1424</v>
      </c>
      <c r="D37" t="str">
        <f t="shared" si="1"/>
        <v>TurnoverToWCMaxScore</v>
      </c>
      <c r="E37" t="str">
        <f t="shared" si="2"/>
        <v>TurnoverToWCMaxScore</v>
      </c>
      <c r="F37" s="3">
        <f t="shared" si="7"/>
        <v>20</v>
      </c>
      <c r="G37" s="3">
        <f>MAX(F:F)</f>
        <v>43</v>
      </c>
      <c r="H37" s="14" t="str">
        <f t="shared" si="8"/>
        <v xml:space="preserve">TurnoverToWCMaxScore                       </v>
      </c>
      <c r="I37" t="str">
        <f>D37</f>
        <v>TurnoverToWCMaxScore</v>
      </c>
      <c r="J37" s="3">
        <f t="shared" si="9"/>
        <v>20</v>
      </c>
      <c r="K37" s="3">
        <f>MAX(J:J)</f>
        <v>43</v>
      </c>
      <c r="L37" s="14" t="str">
        <f t="shared" si="10"/>
        <v xml:space="preserve">TurnoverToWCMaxScore                       </v>
      </c>
      <c r="M37" t="str">
        <f t="shared" si="11"/>
        <v>'TurnoverToWCMaxScore'</v>
      </c>
      <c r="N37" t="str">
        <f t="shared" si="12"/>
        <v>$TurnoverToWCMaxScore</v>
      </c>
      <c r="O37" t="str">
        <f t="shared" si="13"/>
        <v>'$TurnoverToWCMaxScore'</v>
      </c>
      <c r="P37">
        <f t="shared" si="14"/>
        <v>23</v>
      </c>
      <c r="Q37" s="3">
        <f>MAX(P:P)</f>
        <v>46</v>
      </c>
      <c r="R37" s="9" t="str">
        <f t="shared" si="15"/>
        <v xml:space="preserve">localStorage.TurnoverToWCMaxScore                       </v>
      </c>
      <c r="S37" s="7" t="str">
        <f t="shared" si="3"/>
        <v>FinancialAnalysis</v>
      </c>
      <c r="T37" t="str">
        <f t="shared" si="16"/>
        <v xml:space="preserve">'$TurnoverToWCMaxScore'                       </v>
      </c>
      <c r="U37" t="str">
        <f t="shared" si="17"/>
        <v>$TurnoverToWCMaxScore                        = NULL;// FinancialAnalysis</v>
      </c>
      <c r="V37" t="str">
        <f t="shared" si="18"/>
        <v xml:space="preserve">       if (typeof(localStorage.TurnoverToWCMaxScore                       )==  "undefined") { localStorage.TurnoverToWCMaxScore                        = 0};</v>
      </c>
      <c r="W37" t="str">
        <f t="shared" si="19"/>
        <v xml:space="preserve">         $TurnoverToWCMaxScore                              =  $row["TurnoverToWCMaxScore"];</v>
      </c>
      <c r="X37" t="str">
        <f t="shared" si="20"/>
        <v xml:space="preserve">         localStorage.TurnoverToWCMaxScore                        = '&lt;php? echo $TurnoverToWCMaxScore?&gt;' ;</v>
      </c>
      <c r="Y37" t="str">
        <f t="shared" si="0"/>
        <v>$TurnoverToWCMaxScore                        =  $_POST['TurnoverToWCMaxScore'] ;</v>
      </c>
      <c r="Z37" t="str">
        <f t="shared" si="4"/>
        <v xml:space="preserve">       localStorage.TurnoverToWCMaxScore                        =  document.ScoreCardForm.TurnoverToWCMaxScore.value;</v>
      </c>
      <c r="AA37" t="str">
        <f t="shared" si="5"/>
        <v xml:space="preserve">   document.ScoreCardForm.TurnoverToWCMaxScore.value =  localStorage.TurnoverToWCMaxScore;</v>
      </c>
      <c r="AB37" t="s">
        <v>449</v>
      </c>
      <c r="AC37" t="str">
        <f t="shared" si="6"/>
        <v xml:space="preserve">           TurnoverToWCMaxScore  FLOAT,</v>
      </c>
      <c r="AD37" t="str">
        <f t="shared" si="21"/>
        <v xml:space="preserve">       TurnoverToWCMaxScore                        = '$TurnoverToWCMaxScore',</v>
      </c>
    </row>
    <row r="38" spans="1:30" x14ac:dyDescent="0.25">
      <c r="A38">
        <v>36</v>
      </c>
      <c r="B38" t="s">
        <v>1546</v>
      </c>
      <c r="C38" t="s">
        <v>1425</v>
      </c>
      <c r="D38" t="str">
        <f t="shared" si="1"/>
        <v>TurnoverToWCScore</v>
      </c>
      <c r="E38" t="str">
        <f t="shared" si="2"/>
        <v>TurnoverToWCScore</v>
      </c>
      <c r="F38" s="3">
        <f t="shared" si="7"/>
        <v>17</v>
      </c>
      <c r="G38" s="3">
        <f>MAX(F:F)</f>
        <v>43</v>
      </c>
      <c r="H38" s="14" t="str">
        <f t="shared" si="8"/>
        <v xml:space="preserve">TurnoverToWCScore                          </v>
      </c>
      <c r="I38" t="str">
        <f>D38</f>
        <v>TurnoverToWCScore</v>
      </c>
      <c r="J38" s="3">
        <f t="shared" si="9"/>
        <v>17</v>
      </c>
      <c r="K38" s="3">
        <f>MAX(J:J)</f>
        <v>43</v>
      </c>
      <c r="L38" s="14" t="str">
        <f t="shared" si="10"/>
        <v xml:space="preserve">TurnoverToWCScore                          </v>
      </c>
      <c r="M38" t="str">
        <f t="shared" si="11"/>
        <v>'TurnoverToWCScore'</v>
      </c>
      <c r="N38" t="str">
        <f t="shared" si="12"/>
        <v>$TurnoverToWCScore</v>
      </c>
      <c r="O38" t="str">
        <f t="shared" si="13"/>
        <v>'$TurnoverToWCScore'</v>
      </c>
      <c r="P38">
        <f t="shared" si="14"/>
        <v>20</v>
      </c>
      <c r="Q38" s="3">
        <f>MAX(P:P)</f>
        <v>46</v>
      </c>
      <c r="R38" s="9" t="str">
        <f t="shared" si="15"/>
        <v xml:space="preserve">localStorage.TurnoverToWCScore                          </v>
      </c>
      <c r="S38" s="7" t="str">
        <f t="shared" si="3"/>
        <v>FinancialAnalysis</v>
      </c>
      <c r="T38" t="str">
        <f t="shared" si="16"/>
        <v xml:space="preserve">'$TurnoverToWCScore'                          </v>
      </c>
      <c r="U38" t="str">
        <f t="shared" si="17"/>
        <v>$TurnoverToWCScore                           = NULL;// FinancialAnalysis</v>
      </c>
      <c r="V38" t="str">
        <f t="shared" si="18"/>
        <v xml:space="preserve">       if (typeof(localStorage.TurnoverToWCScore                          )==  "undefined") { localStorage.TurnoverToWCScore                           = 0};</v>
      </c>
      <c r="W38" t="str">
        <f t="shared" si="19"/>
        <v xml:space="preserve">         $TurnoverToWCScore                                 =  $row["TurnoverToWCScore"];</v>
      </c>
      <c r="X38" t="str">
        <f t="shared" si="20"/>
        <v xml:space="preserve">         localStorage.TurnoverToWCScore                           = '&lt;php? echo $TurnoverToWCScore?&gt;' ;</v>
      </c>
      <c r="Y38" t="str">
        <f t="shared" si="0"/>
        <v>$TurnoverToWCScore                           =  $_POST['TurnoverToWCScore'] ;</v>
      </c>
      <c r="Z38" t="str">
        <f t="shared" si="4"/>
        <v xml:space="preserve">       localStorage.TurnoverToWCScore                           =  document.ScoreCardForm.TurnoverToWCScore.value;</v>
      </c>
      <c r="AA38" t="str">
        <f t="shared" si="5"/>
        <v xml:space="preserve">   document.ScoreCardForm.TurnoverToWCScore.value =  localStorage.TurnoverToWCScore;</v>
      </c>
      <c r="AB38" t="s">
        <v>449</v>
      </c>
      <c r="AC38" t="str">
        <f t="shared" si="6"/>
        <v xml:space="preserve">           TurnoverToWCScore  FLOAT,</v>
      </c>
      <c r="AD38" t="str">
        <f t="shared" si="21"/>
        <v xml:space="preserve">       TurnoverToWCScore                           = '$TurnoverToWCScore',</v>
      </c>
    </row>
    <row r="39" spans="1:30" x14ac:dyDescent="0.25">
      <c r="A39">
        <v>37</v>
      </c>
      <c r="B39" t="s">
        <v>1546</v>
      </c>
      <c r="C39" t="s">
        <v>1426</v>
      </c>
      <c r="D39" t="str">
        <f t="shared" si="1"/>
        <v>TurnoverToWCComment</v>
      </c>
      <c r="E39" t="str">
        <f t="shared" si="2"/>
        <v>TurnoverToWCComment</v>
      </c>
      <c r="F39" s="3">
        <f t="shared" si="7"/>
        <v>19</v>
      </c>
      <c r="G39" s="3">
        <f>MAX(F:F)</f>
        <v>43</v>
      </c>
      <c r="H39" s="14" t="str">
        <f t="shared" si="8"/>
        <v xml:space="preserve">TurnoverToWCComment                        </v>
      </c>
      <c r="I39" t="str">
        <f>D39</f>
        <v>TurnoverToWCComment</v>
      </c>
      <c r="J39" s="3">
        <f t="shared" si="9"/>
        <v>19</v>
      </c>
      <c r="K39" s="3">
        <f>MAX(J:J)</f>
        <v>43</v>
      </c>
      <c r="L39" s="14" t="str">
        <f t="shared" si="10"/>
        <v xml:space="preserve">TurnoverToWCComment                        </v>
      </c>
      <c r="M39" t="str">
        <f t="shared" si="11"/>
        <v>'TurnoverToWCComment'</v>
      </c>
      <c r="N39" t="str">
        <f t="shared" si="12"/>
        <v>$TurnoverToWCComment</v>
      </c>
      <c r="O39" t="str">
        <f t="shared" si="13"/>
        <v>'$TurnoverToWCComment'</v>
      </c>
      <c r="P39">
        <f t="shared" si="14"/>
        <v>22</v>
      </c>
      <c r="Q39" s="3">
        <f>MAX(P:P)</f>
        <v>46</v>
      </c>
      <c r="R39" s="9" t="str">
        <f t="shared" si="15"/>
        <v xml:space="preserve">localStorage.TurnoverToWCComment                        </v>
      </c>
      <c r="S39" s="7" t="str">
        <f t="shared" si="3"/>
        <v>FinancialAnalysis</v>
      </c>
      <c r="T39" t="str">
        <f t="shared" si="16"/>
        <v xml:space="preserve">'$TurnoverToWCComment'                        </v>
      </c>
      <c r="U39" t="str">
        <f t="shared" si="17"/>
        <v>$TurnoverToWCComment                         = NULL;// FinancialAnalysis</v>
      </c>
      <c r="V39" t="str">
        <f t="shared" si="18"/>
        <v xml:space="preserve">       if (typeof(localStorage.TurnoverToWCComment                        )==  "undefined") { localStorage.TurnoverToWCComment                         = ""};</v>
      </c>
      <c r="W39" t="str">
        <f t="shared" si="19"/>
        <v xml:space="preserve">         $TurnoverToWCComment                               =  $row["TurnoverToWCComment"];</v>
      </c>
      <c r="X39" t="str">
        <f t="shared" si="20"/>
        <v xml:space="preserve">         localStorage.TurnoverToWCComment                         = '&lt;php? echo $TurnoverToWCComment?&gt;' ;</v>
      </c>
      <c r="Y39" t="str">
        <f t="shared" si="0"/>
        <v>$TurnoverToWCComment                         =  $_POST['TurnoverToWCComment'] ;</v>
      </c>
      <c r="Z39" t="str">
        <f t="shared" si="4"/>
        <v xml:space="preserve">       localStorage.TurnoverToWCComment                         =  document.ScoreCardForm.TurnoverToWCComment.value;</v>
      </c>
      <c r="AA39" t="str">
        <f t="shared" si="5"/>
        <v xml:space="preserve">   document.ScoreCardForm.TurnoverToWCComment.value =  localStorage.TurnoverToWCComment;</v>
      </c>
      <c r="AB39" t="s">
        <v>1552</v>
      </c>
      <c r="AC39" t="str">
        <f t="shared" si="6"/>
        <v xml:space="preserve">           TurnoverToWCComment  VARCHAR(250),</v>
      </c>
      <c r="AD39" t="str">
        <f t="shared" si="21"/>
        <v xml:space="preserve">       TurnoverToWCComment                         = '$TurnoverToWCComment',</v>
      </c>
    </row>
    <row r="40" spans="1:30" x14ac:dyDescent="0.25">
      <c r="A40">
        <v>38</v>
      </c>
      <c r="B40" t="s">
        <v>1546</v>
      </c>
      <c r="C40" t="s">
        <v>1291</v>
      </c>
      <c r="D40" t="str">
        <f t="shared" si="1"/>
        <v>TotalProfitabilityMaxScore</v>
      </c>
      <c r="E40" t="str">
        <f t="shared" si="2"/>
        <v>TotalProfitabilityMaxScore</v>
      </c>
      <c r="F40" s="3">
        <f t="shared" si="7"/>
        <v>26</v>
      </c>
      <c r="G40" s="3">
        <f>MAX(F:F)</f>
        <v>43</v>
      </c>
      <c r="H40" s="14" t="str">
        <f t="shared" si="8"/>
        <v xml:space="preserve">TotalProfitabilityMaxScore                 </v>
      </c>
      <c r="I40" t="str">
        <f>D40</f>
        <v>TotalProfitabilityMaxScore</v>
      </c>
      <c r="J40" s="3">
        <f t="shared" si="9"/>
        <v>26</v>
      </c>
      <c r="K40" s="3">
        <f>MAX(J:J)</f>
        <v>43</v>
      </c>
      <c r="L40" s="14" t="str">
        <f t="shared" si="10"/>
        <v xml:space="preserve">TotalProfitabilityMaxScore                 </v>
      </c>
      <c r="M40" t="str">
        <f t="shared" si="11"/>
        <v>'TotalProfitabilityMaxScore'</v>
      </c>
      <c r="N40" t="str">
        <f t="shared" si="12"/>
        <v>$TotalProfitabilityMaxScore</v>
      </c>
      <c r="O40" t="str">
        <f t="shared" si="13"/>
        <v>'$TotalProfitabilityMaxScore'</v>
      </c>
      <c r="P40">
        <f t="shared" si="14"/>
        <v>29</v>
      </c>
      <c r="Q40" s="3">
        <f>MAX(P:P)</f>
        <v>46</v>
      </c>
      <c r="R40" s="9" t="str">
        <f t="shared" si="15"/>
        <v xml:space="preserve">localStorage.TotalProfitabilityMaxScore                 </v>
      </c>
      <c r="S40" s="7" t="str">
        <f t="shared" si="3"/>
        <v>FinancialAnalysis</v>
      </c>
      <c r="T40" t="str">
        <f t="shared" si="16"/>
        <v xml:space="preserve">'$TotalProfitabilityMaxScore'                 </v>
      </c>
      <c r="U40" t="str">
        <f t="shared" si="17"/>
        <v>$TotalProfitabilityMaxScore                  = NULL;// FinancialAnalysis</v>
      </c>
      <c r="V40" t="str">
        <f t="shared" si="18"/>
        <v xml:space="preserve">       if (typeof(localStorage.TotalProfitabilityMaxScore                 )==  "undefined") { localStorage.TotalProfitabilityMaxScore                  = 0};</v>
      </c>
      <c r="W40" t="str">
        <f t="shared" si="19"/>
        <v xml:space="preserve">         $TotalProfitabilityMaxScore                        =  $row["TotalProfitabilityMaxScore"];</v>
      </c>
      <c r="X40" t="str">
        <f t="shared" si="20"/>
        <v xml:space="preserve">         localStorage.TotalProfitabilityMaxScore                  = '&lt;php? echo $TotalProfitabilityMaxScore?&gt;' ;</v>
      </c>
      <c r="Y40" t="str">
        <f t="shared" si="0"/>
        <v>$TotalProfitabilityMaxScore                  =  $_POST['TotalProfitabilityMaxScore'] ;</v>
      </c>
      <c r="Z40" t="str">
        <f t="shared" si="4"/>
        <v xml:space="preserve">       localStorage.TotalProfitabilityMaxScore                  =  document.ScoreCardForm.TotalProfitabilityMaxScore.value;</v>
      </c>
      <c r="AA40" t="str">
        <f t="shared" si="5"/>
        <v xml:space="preserve">   document.ScoreCardForm.TotalProfitabilityMaxScore.value =  localStorage.TotalProfitabilityMaxScore;</v>
      </c>
      <c r="AB40" t="s">
        <v>449</v>
      </c>
      <c r="AC40" t="str">
        <f t="shared" si="6"/>
        <v xml:space="preserve">           TotalProfitabilityMaxScore  FLOAT,</v>
      </c>
      <c r="AD40" t="str">
        <f t="shared" si="21"/>
        <v xml:space="preserve">       TotalProfitabilityMaxScore                  = '$TotalProfitabilityMaxScore',</v>
      </c>
    </row>
    <row r="41" spans="1:30" x14ac:dyDescent="0.25">
      <c r="A41">
        <v>39</v>
      </c>
      <c r="B41" t="s">
        <v>1546</v>
      </c>
      <c r="C41" t="s">
        <v>1292</v>
      </c>
      <c r="D41" t="str">
        <f t="shared" si="1"/>
        <v>TotalProfitabilityScore</v>
      </c>
      <c r="E41" t="str">
        <f t="shared" si="2"/>
        <v>TotalProfitabilityScore</v>
      </c>
      <c r="F41" s="3">
        <f t="shared" si="7"/>
        <v>23</v>
      </c>
      <c r="G41" s="3">
        <f>MAX(F:F)</f>
        <v>43</v>
      </c>
      <c r="H41" s="14" t="str">
        <f t="shared" si="8"/>
        <v xml:space="preserve">TotalProfitabilityScore                    </v>
      </c>
      <c r="I41" t="str">
        <f>D41</f>
        <v>TotalProfitabilityScore</v>
      </c>
      <c r="J41" s="3">
        <f t="shared" si="9"/>
        <v>23</v>
      </c>
      <c r="K41" s="3">
        <f>MAX(J:J)</f>
        <v>43</v>
      </c>
      <c r="L41" s="14" t="str">
        <f t="shared" si="10"/>
        <v xml:space="preserve">TotalProfitabilityScore                    </v>
      </c>
      <c r="M41" t="str">
        <f t="shared" si="11"/>
        <v>'TotalProfitabilityScore'</v>
      </c>
      <c r="N41" t="str">
        <f t="shared" si="12"/>
        <v>$TotalProfitabilityScore</v>
      </c>
      <c r="O41" t="str">
        <f t="shared" si="13"/>
        <v>'$TotalProfitabilityScore'</v>
      </c>
      <c r="P41">
        <f t="shared" si="14"/>
        <v>26</v>
      </c>
      <c r="Q41" s="3">
        <f>MAX(P:P)</f>
        <v>46</v>
      </c>
      <c r="R41" s="9" t="str">
        <f t="shared" si="15"/>
        <v xml:space="preserve">localStorage.TotalProfitabilityScore                    </v>
      </c>
      <c r="S41" s="7" t="str">
        <f t="shared" si="3"/>
        <v>FinancialAnalysis</v>
      </c>
      <c r="T41" t="str">
        <f t="shared" si="16"/>
        <v xml:space="preserve">'$TotalProfitabilityScore'                    </v>
      </c>
      <c r="U41" t="str">
        <f t="shared" si="17"/>
        <v>$TotalProfitabilityScore                     = NULL;// FinancialAnalysis</v>
      </c>
      <c r="V41" t="str">
        <f t="shared" si="18"/>
        <v xml:space="preserve">       if (typeof(localStorage.TotalProfitabilityScore                    )==  "undefined") { localStorage.TotalProfitabilityScore                     = 0};</v>
      </c>
      <c r="W41" t="str">
        <f t="shared" si="19"/>
        <v xml:space="preserve">         $TotalProfitabilityScore                           =  $row["TotalProfitabilityScore"];</v>
      </c>
      <c r="X41" t="str">
        <f t="shared" si="20"/>
        <v xml:space="preserve">         localStorage.TotalProfitabilityScore                     = '&lt;php? echo $TotalProfitabilityScore?&gt;' ;</v>
      </c>
      <c r="Y41" t="str">
        <f t="shared" si="0"/>
        <v>$TotalProfitabilityScore                     =  $_POST['TotalProfitabilityScore'] ;</v>
      </c>
      <c r="Z41" t="str">
        <f t="shared" si="4"/>
        <v xml:space="preserve">       localStorage.TotalProfitabilityScore                     =  document.ScoreCardForm.TotalProfitabilityScore.value;</v>
      </c>
      <c r="AA41" t="str">
        <f t="shared" si="5"/>
        <v xml:space="preserve">   document.ScoreCardForm.TotalProfitabilityScore.value =  localStorage.TotalProfitabilityScore;</v>
      </c>
      <c r="AB41" t="s">
        <v>449</v>
      </c>
      <c r="AC41" t="str">
        <f t="shared" si="6"/>
        <v xml:space="preserve">           TotalProfitabilityScore  FLOAT,</v>
      </c>
      <c r="AD41" t="str">
        <f t="shared" si="21"/>
        <v xml:space="preserve">       TotalProfitabilityScore                     = '$TotalProfitabilityScore',</v>
      </c>
    </row>
    <row r="42" spans="1:30" x14ac:dyDescent="0.25">
      <c r="A42">
        <v>40</v>
      </c>
      <c r="B42" t="s">
        <v>1546</v>
      </c>
      <c r="C42" t="s">
        <v>1427</v>
      </c>
      <c r="D42" t="str">
        <f t="shared" si="1"/>
        <v>GrossProfitMarginBenchmarkType</v>
      </c>
      <c r="E42" t="str">
        <f t="shared" si="2"/>
        <v>GrossProfitMarginBenchmarkType</v>
      </c>
      <c r="F42" s="3">
        <f t="shared" si="7"/>
        <v>30</v>
      </c>
      <c r="G42" s="3">
        <f>MAX(F:F)</f>
        <v>43</v>
      </c>
      <c r="H42" s="14" t="str">
        <f t="shared" si="8"/>
        <v xml:space="preserve">GrossProfitMarginBenchmarkType             </v>
      </c>
      <c r="I42" t="str">
        <f>D42</f>
        <v>GrossProfitMarginBenchmarkType</v>
      </c>
      <c r="J42" s="3">
        <f t="shared" si="9"/>
        <v>30</v>
      </c>
      <c r="K42" s="3">
        <f>MAX(J:J)</f>
        <v>43</v>
      </c>
      <c r="L42" s="14" t="str">
        <f t="shared" si="10"/>
        <v xml:space="preserve">GrossProfitMarginBenchmarkType             </v>
      </c>
      <c r="M42" t="str">
        <f t="shared" si="11"/>
        <v>'GrossProfitMarginBenchmarkType'</v>
      </c>
      <c r="N42" t="str">
        <f t="shared" si="12"/>
        <v>$GrossProfitMarginBenchmarkType</v>
      </c>
      <c r="O42" t="str">
        <f t="shared" si="13"/>
        <v>'$GrossProfitMarginBenchmarkType'</v>
      </c>
      <c r="P42">
        <f t="shared" si="14"/>
        <v>33</v>
      </c>
      <c r="Q42" s="3">
        <f>MAX(P:P)</f>
        <v>46</v>
      </c>
      <c r="R42" s="9" t="str">
        <f t="shared" si="15"/>
        <v xml:space="preserve">localStorage.GrossProfitMarginBenchmarkType             </v>
      </c>
      <c r="S42" s="7" t="str">
        <f t="shared" si="3"/>
        <v>FinancialAnalysis</v>
      </c>
      <c r="T42" t="str">
        <f t="shared" si="16"/>
        <v xml:space="preserve">'$GrossProfitMarginBenchmarkType'             </v>
      </c>
      <c r="U42" t="str">
        <f t="shared" si="17"/>
        <v>$GrossProfitMarginBenchmarkType              = NULL;// FinancialAnalysis</v>
      </c>
      <c r="V42" t="str">
        <f t="shared" si="18"/>
        <v xml:space="preserve">       if (typeof(localStorage.GrossProfitMarginBenchmarkType             )==  "undefined") { localStorage.GrossProfitMarginBenchmarkType              = ""};</v>
      </c>
      <c r="W42" t="str">
        <f t="shared" si="19"/>
        <v xml:space="preserve">         $GrossProfitMarginBenchmarkType                    =  $row["GrossProfitMarginBenchmarkType"];</v>
      </c>
      <c r="X42" t="str">
        <f t="shared" si="20"/>
        <v xml:space="preserve">         localStorage.GrossProfitMarginBenchmarkType              = '&lt;php? echo $GrossProfitMarginBenchmarkType?&gt;' ;</v>
      </c>
      <c r="Y42" t="str">
        <f t="shared" si="0"/>
        <v>$GrossProfitMarginBenchmarkType              =  $_POST['GrossProfitMarginBenchmarkType'] ;</v>
      </c>
      <c r="Z42" t="str">
        <f t="shared" si="4"/>
        <v xml:space="preserve">       localStorage.GrossProfitMarginBenchmarkType              =  document.ScoreCardForm.GrossProfitMarginBenchmarkType.value;</v>
      </c>
      <c r="AA42" t="str">
        <f t="shared" si="5"/>
        <v xml:space="preserve">   document.ScoreCardForm.GrossProfitMarginBenchmarkType.value =  localStorage.GrossProfitMarginBenchmarkType;</v>
      </c>
      <c r="AB42" t="s">
        <v>739</v>
      </c>
      <c r="AC42" t="str">
        <f t="shared" si="6"/>
        <v xml:space="preserve">           GrossProfitMarginBenchmarkType  VARCHAR(50),</v>
      </c>
      <c r="AD42" t="str">
        <f t="shared" si="21"/>
        <v xml:space="preserve">       GrossProfitMarginBenchmarkType              = '$GrossProfitMarginBenchmarkType',</v>
      </c>
    </row>
    <row r="43" spans="1:30" x14ac:dyDescent="0.25">
      <c r="A43">
        <v>41</v>
      </c>
      <c r="B43" t="s">
        <v>1546</v>
      </c>
      <c r="C43" t="s">
        <v>1428</v>
      </c>
      <c r="D43" t="str">
        <f t="shared" si="1"/>
        <v>GrossProfitMarginPolicyBenchmarkValue</v>
      </c>
      <c r="E43" t="str">
        <f t="shared" si="2"/>
        <v>GrossProfitMarginPolicyBenchmarkValue</v>
      </c>
      <c r="F43" s="3">
        <f t="shared" si="7"/>
        <v>37</v>
      </c>
      <c r="G43" s="3">
        <f>MAX(F:F)</f>
        <v>43</v>
      </c>
      <c r="H43" s="14" t="str">
        <f t="shared" si="8"/>
        <v xml:space="preserve">GrossProfitMarginPolicyBenchmarkValue      </v>
      </c>
      <c r="I43" t="str">
        <f>D43</f>
        <v>GrossProfitMarginPolicyBenchmarkValue</v>
      </c>
      <c r="J43" s="3">
        <f t="shared" si="9"/>
        <v>37</v>
      </c>
      <c r="K43" s="3">
        <f>MAX(J:J)</f>
        <v>43</v>
      </c>
      <c r="L43" s="14" t="str">
        <f t="shared" si="10"/>
        <v xml:space="preserve">GrossProfitMarginPolicyBenchmarkValue      </v>
      </c>
      <c r="M43" t="str">
        <f t="shared" si="11"/>
        <v>'GrossProfitMarginPolicyBenchmarkValue'</v>
      </c>
      <c r="N43" t="str">
        <f t="shared" si="12"/>
        <v>$GrossProfitMarginPolicyBenchmarkValue</v>
      </c>
      <c r="O43" t="str">
        <f t="shared" si="13"/>
        <v>'$GrossProfitMarginPolicyBenchmarkValue'</v>
      </c>
      <c r="P43">
        <f t="shared" si="14"/>
        <v>40</v>
      </c>
      <c r="Q43" s="3">
        <f>MAX(P:P)</f>
        <v>46</v>
      </c>
      <c r="R43" s="9" t="str">
        <f t="shared" si="15"/>
        <v xml:space="preserve">localStorage.GrossProfitMarginPolicyBenchmarkValue      </v>
      </c>
      <c r="S43" s="7" t="str">
        <f t="shared" si="3"/>
        <v>FinancialAnalysis</v>
      </c>
      <c r="T43" t="str">
        <f t="shared" si="16"/>
        <v xml:space="preserve">'$GrossProfitMarginPolicyBenchmarkValue'      </v>
      </c>
      <c r="U43" t="str">
        <f t="shared" si="17"/>
        <v>$GrossProfitMarginPolicyBenchmarkValue       = NULL;// FinancialAnalysis</v>
      </c>
      <c r="V43" t="str">
        <f t="shared" si="18"/>
        <v xml:space="preserve">       if (typeof(localStorage.GrossProfitMarginPolicyBenchmarkValue      )==  "undefined") { localStorage.GrossProfitMarginPolicyBenchmarkValue       = ""};</v>
      </c>
      <c r="W43" t="str">
        <f t="shared" si="19"/>
        <v xml:space="preserve">         $GrossProfitMarginPolicyBenchmarkValue             =  $row["GrossProfitMarginPolicyBenchmarkValue"];</v>
      </c>
      <c r="X43" t="str">
        <f t="shared" si="20"/>
        <v xml:space="preserve">         localStorage.GrossProfitMarginPolicyBenchmarkValue       = '&lt;php? echo $GrossProfitMarginPolicyBenchmarkValue?&gt;' ;</v>
      </c>
      <c r="Y43" t="str">
        <f t="shared" si="0"/>
        <v>$GrossProfitMarginPolicyBenchmarkValue       =  $_POST['GrossProfitMarginPolicyBenchmarkValue'] ;</v>
      </c>
      <c r="Z43" t="str">
        <f t="shared" si="4"/>
        <v xml:space="preserve">       localStorage.GrossProfitMarginPolicyBenchmarkValue       =  document.ScoreCardForm.GrossProfitMarginPolicyBenchmarkValue.value;</v>
      </c>
      <c r="AA43" t="str">
        <f t="shared" si="5"/>
        <v xml:space="preserve">   document.ScoreCardForm.GrossProfitMarginPolicyBenchmarkValue.value =  localStorage.GrossProfitMarginPolicyBenchmarkValue;</v>
      </c>
      <c r="AB43" t="s">
        <v>449</v>
      </c>
      <c r="AC43" t="str">
        <f t="shared" si="6"/>
        <v xml:space="preserve">           GrossProfitMarginPolicyBenchmarkValue  FLOAT,</v>
      </c>
      <c r="AD43" t="str">
        <f t="shared" si="21"/>
        <v xml:space="preserve">       GrossProfitMarginPolicyBenchmarkValue       = '$GrossProfitMarginPolicyBenchmarkValue',</v>
      </c>
    </row>
    <row r="44" spans="1:30" x14ac:dyDescent="0.25">
      <c r="A44">
        <v>42</v>
      </c>
      <c r="B44" t="s">
        <v>1546</v>
      </c>
      <c r="C44" t="s">
        <v>1429</v>
      </c>
      <c r="D44" t="str">
        <f t="shared" si="1"/>
        <v>GrossProfitMarginBenchmarkValue</v>
      </c>
      <c r="E44" t="str">
        <f t="shared" si="2"/>
        <v>GrossProfitMarginBenchmarkValue</v>
      </c>
      <c r="F44" s="3">
        <f t="shared" si="7"/>
        <v>31</v>
      </c>
      <c r="G44" s="3">
        <f>MAX(F:F)</f>
        <v>43</v>
      </c>
      <c r="H44" s="14" t="str">
        <f t="shared" si="8"/>
        <v xml:space="preserve">GrossProfitMarginBenchmarkValue            </v>
      </c>
      <c r="I44" t="str">
        <f>D44</f>
        <v>GrossProfitMarginBenchmarkValue</v>
      </c>
      <c r="J44" s="3">
        <f t="shared" si="9"/>
        <v>31</v>
      </c>
      <c r="K44" s="3">
        <f>MAX(J:J)</f>
        <v>43</v>
      </c>
      <c r="L44" s="14" t="str">
        <f t="shared" si="10"/>
        <v xml:space="preserve">GrossProfitMarginBenchmarkValue            </v>
      </c>
      <c r="M44" t="str">
        <f t="shared" si="11"/>
        <v>'GrossProfitMarginBenchmarkValue'</v>
      </c>
      <c r="N44" t="str">
        <f t="shared" si="12"/>
        <v>$GrossProfitMarginBenchmarkValue</v>
      </c>
      <c r="O44" t="str">
        <f t="shared" si="13"/>
        <v>'$GrossProfitMarginBenchmarkValue'</v>
      </c>
      <c r="P44">
        <f t="shared" si="14"/>
        <v>34</v>
      </c>
      <c r="Q44" s="3">
        <f>MAX(P:P)</f>
        <v>46</v>
      </c>
      <c r="R44" s="9" t="str">
        <f t="shared" si="15"/>
        <v xml:space="preserve">localStorage.GrossProfitMarginBenchmarkValue            </v>
      </c>
      <c r="S44" s="7" t="str">
        <f t="shared" si="3"/>
        <v>FinancialAnalysis</v>
      </c>
      <c r="T44" t="str">
        <f t="shared" si="16"/>
        <v xml:space="preserve">'$GrossProfitMarginBenchmarkValue'            </v>
      </c>
      <c r="U44" t="str">
        <f t="shared" si="17"/>
        <v>$GrossProfitMarginBenchmarkValue             = NULL;// FinancialAnalysis</v>
      </c>
      <c r="V44" t="str">
        <f t="shared" si="18"/>
        <v xml:space="preserve">       if (typeof(localStorage.GrossProfitMarginBenchmarkValue            )==  "undefined") { localStorage.GrossProfitMarginBenchmarkValue             = ""};</v>
      </c>
      <c r="W44" t="str">
        <f t="shared" si="19"/>
        <v xml:space="preserve">         $GrossProfitMarginBenchmarkValue                   =  $row["GrossProfitMarginBenchmarkValue"];</v>
      </c>
      <c r="X44" t="str">
        <f t="shared" si="20"/>
        <v xml:space="preserve">         localStorage.GrossProfitMarginBenchmarkValue             = '&lt;php? echo $GrossProfitMarginBenchmarkValue?&gt;' ;</v>
      </c>
      <c r="Y44" t="str">
        <f t="shared" si="0"/>
        <v>$GrossProfitMarginBenchmarkValue             =  $_POST['GrossProfitMarginBenchmarkValue'] ;</v>
      </c>
      <c r="Z44" t="str">
        <f t="shared" si="4"/>
        <v xml:space="preserve">       localStorage.GrossProfitMarginBenchmarkValue             =  document.ScoreCardForm.GrossProfitMarginBenchmarkValue.value;</v>
      </c>
      <c r="AA44" t="str">
        <f t="shared" si="5"/>
        <v xml:space="preserve">   document.ScoreCardForm.GrossProfitMarginBenchmarkValue.value =  localStorage.GrossProfitMarginBenchmarkValue;</v>
      </c>
      <c r="AB44" t="s">
        <v>449</v>
      </c>
      <c r="AC44" t="str">
        <f t="shared" si="6"/>
        <v xml:space="preserve">           GrossProfitMarginBenchmarkValue  FLOAT,</v>
      </c>
      <c r="AD44" t="str">
        <f t="shared" si="21"/>
        <v xml:space="preserve">       GrossProfitMarginBenchmarkValue             = '$GrossProfitMarginBenchmarkValue',</v>
      </c>
    </row>
    <row r="45" spans="1:30" x14ac:dyDescent="0.25">
      <c r="A45">
        <v>43</v>
      </c>
      <c r="B45" t="s">
        <v>1546</v>
      </c>
      <c r="C45" t="s">
        <v>1430</v>
      </c>
      <c r="D45" t="str">
        <f t="shared" si="1"/>
        <v>GrossProfitMarginAppliedBenchmarkValue</v>
      </c>
      <c r="E45" t="str">
        <f t="shared" si="2"/>
        <v>GrossProfitMarginAppliedBenchmarkValue</v>
      </c>
      <c r="F45" s="3">
        <f t="shared" si="7"/>
        <v>38</v>
      </c>
      <c r="G45" s="3">
        <f>MAX(F:F)</f>
        <v>43</v>
      </c>
      <c r="H45" s="14" t="str">
        <f t="shared" si="8"/>
        <v xml:space="preserve">GrossProfitMarginAppliedBenchmarkValue     </v>
      </c>
      <c r="I45" t="str">
        <f>D45</f>
        <v>GrossProfitMarginAppliedBenchmarkValue</v>
      </c>
      <c r="J45" s="3">
        <f t="shared" si="9"/>
        <v>38</v>
      </c>
      <c r="K45" s="3">
        <f>MAX(J:J)</f>
        <v>43</v>
      </c>
      <c r="L45" s="14" t="str">
        <f t="shared" si="10"/>
        <v xml:space="preserve">GrossProfitMarginAppliedBenchmarkValue     </v>
      </c>
      <c r="M45" t="str">
        <f t="shared" si="11"/>
        <v>'GrossProfitMarginAppliedBenchmarkValue'</v>
      </c>
      <c r="N45" t="str">
        <f t="shared" si="12"/>
        <v>$GrossProfitMarginAppliedBenchmarkValue</v>
      </c>
      <c r="O45" t="str">
        <f t="shared" si="13"/>
        <v>'$GrossProfitMarginAppliedBenchmarkValue'</v>
      </c>
      <c r="P45">
        <f t="shared" si="14"/>
        <v>41</v>
      </c>
      <c r="Q45" s="3">
        <f>MAX(P:P)</f>
        <v>46</v>
      </c>
      <c r="R45" s="9" t="str">
        <f t="shared" si="15"/>
        <v xml:space="preserve">localStorage.GrossProfitMarginAppliedBenchmarkValue     </v>
      </c>
      <c r="S45" s="7" t="str">
        <f t="shared" si="3"/>
        <v>FinancialAnalysis</v>
      </c>
      <c r="T45" t="str">
        <f t="shared" si="16"/>
        <v xml:space="preserve">'$GrossProfitMarginAppliedBenchmarkValue'     </v>
      </c>
      <c r="U45" t="str">
        <f t="shared" si="17"/>
        <v>$GrossProfitMarginAppliedBenchmarkValue      = NULL;// FinancialAnalysis</v>
      </c>
      <c r="V45" t="str">
        <f t="shared" si="18"/>
        <v xml:space="preserve">       if (typeof(localStorage.GrossProfitMarginAppliedBenchmarkValue     )==  "undefined") { localStorage.GrossProfitMarginAppliedBenchmarkValue      = ""};</v>
      </c>
      <c r="W45" t="str">
        <f t="shared" si="19"/>
        <v xml:space="preserve">         $GrossProfitMarginAppliedBenchmarkValue            =  $row["GrossProfitMarginAppliedBenchmarkValue"];</v>
      </c>
      <c r="X45" t="str">
        <f t="shared" si="20"/>
        <v xml:space="preserve">         localStorage.GrossProfitMarginAppliedBenchmarkValue      = '&lt;php? echo $GrossProfitMarginAppliedBenchmarkValue?&gt;' ;</v>
      </c>
      <c r="Y45" t="str">
        <f t="shared" si="0"/>
        <v>$GrossProfitMarginAppliedBenchmarkValue      =  $_POST['GrossProfitMarginAppliedBenchmarkValue'] ;</v>
      </c>
      <c r="Z45" t="str">
        <f t="shared" si="4"/>
        <v xml:space="preserve">       localStorage.GrossProfitMarginAppliedBenchmarkValue      =  document.ScoreCardForm.GrossProfitMarginAppliedBenchmarkValue.value;</v>
      </c>
      <c r="AA45" t="str">
        <f t="shared" si="5"/>
        <v xml:space="preserve">   document.ScoreCardForm.GrossProfitMarginAppliedBenchmarkValue.value =  localStorage.GrossProfitMarginAppliedBenchmarkValue;</v>
      </c>
      <c r="AB45" t="s">
        <v>449</v>
      </c>
      <c r="AC45" t="str">
        <f t="shared" si="6"/>
        <v xml:space="preserve">           GrossProfitMarginAppliedBenchmarkValue  FLOAT,</v>
      </c>
      <c r="AD45" t="str">
        <f t="shared" si="21"/>
        <v xml:space="preserve">       GrossProfitMarginAppliedBenchmarkValue      = '$GrossProfitMarginAppliedBenchmarkValue',</v>
      </c>
    </row>
    <row r="46" spans="1:30" x14ac:dyDescent="0.25">
      <c r="A46">
        <v>44</v>
      </c>
      <c r="B46" t="s">
        <v>1546</v>
      </c>
      <c r="C46" t="s">
        <v>1431</v>
      </c>
      <c r="D46" t="str">
        <f t="shared" si="1"/>
        <v>GrossProfitMarginValue</v>
      </c>
      <c r="E46" t="str">
        <f t="shared" si="2"/>
        <v>GrossProfitMarginValue</v>
      </c>
      <c r="F46" s="3">
        <f t="shared" si="7"/>
        <v>22</v>
      </c>
      <c r="G46" s="3">
        <f>MAX(F:F)</f>
        <v>43</v>
      </c>
      <c r="H46" s="14" t="str">
        <f t="shared" si="8"/>
        <v xml:space="preserve">GrossProfitMarginValue                     </v>
      </c>
      <c r="I46" t="str">
        <f>D46</f>
        <v>GrossProfitMarginValue</v>
      </c>
      <c r="J46" s="3">
        <f t="shared" si="9"/>
        <v>22</v>
      </c>
      <c r="K46" s="3">
        <f>MAX(J:J)</f>
        <v>43</v>
      </c>
      <c r="L46" s="14" t="str">
        <f t="shared" si="10"/>
        <v xml:space="preserve">GrossProfitMarginValue                     </v>
      </c>
      <c r="M46" t="str">
        <f t="shared" si="11"/>
        <v>'GrossProfitMarginValue'</v>
      </c>
      <c r="N46" t="str">
        <f t="shared" si="12"/>
        <v>$GrossProfitMarginValue</v>
      </c>
      <c r="O46" t="str">
        <f t="shared" si="13"/>
        <v>'$GrossProfitMarginValue'</v>
      </c>
      <c r="P46">
        <f t="shared" si="14"/>
        <v>25</v>
      </c>
      <c r="Q46" s="3">
        <f>MAX(P:P)</f>
        <v>46</v>
      </c>
      <c r="R46" s="9" t="str">
        <f t="shared" si="15"/>
        <v xml:space="preserve">localStorage.GrossProfitMarginValue                     </v>
      </c>
      <c r="S46" s="7" t="str">
        <f t="shared" si="3"/>
        <v>FinancialAnalysis</v>
      </c>
      <c r="T46" t="str">
        <f t="shared" si="16"/>
        <v xml:space="preserve">'$GrossProfitMarginValue'                     </v>
      </c>
      <c r="U46" t="str">
        <f t="shared" si="17"/>
        <v>$GrossProfitMarginValue                      = NULL;// FinancialAnalysis</v>
      </c>
      <c r="V46" t="str">
        <f t="shared" si="18"/>
        <v xml:space="preserve">       if (typeof(localStorage.GrossProfitMarginValue                     )==  "undefined") { localStorage.GrossProfitMarginValue                      = ""};</v>
      </c>
      <c r="W46" t="str">
        <f t="shared" si="19"/>
        <v xml:space="preserve">         $GrossProfitMarginValue                            =  $row["GrossProfitMarginValue"];</v>
      </c>
      <c r="X46" t="str">
        <f t="shared" si="20"/>
        <v xml:space="preserve">         localStorage.GrossProfitMarginValue                      = '&lt;php? echo $GrossProfitMarginValue?&gt;' ;</v>
      </c>
      <c r="Y46" t="str">
        <f t="shared" si="0"/>
        <v>$GrossProfitMarginValue                      =  $_POST['GrossProfitMarginValue'] ;</v>
      </c>
      <c r="Z46" t="str">
        <f t="shared" si="4"/>
        <v xml:space="preserve">       localStorage.GrossProfitMarginValue                      =  document.ScoreCardForm.GrossProfitMarginValue.value;</v>
      </c>
      <c r="AA46" t="str">
        <f t="shared" si="5"/>
        <v xml:space="preserve">   document.ScoreCardForm.GrossProfitMarginValue.value =  localStorage.GrossProfitMarginValue;</v>
      </c>
      <c r="AB46" t="s">
        <v>449</v>
      </c>
      <c r="AC46" t="str">
        <f t="shared" si="6"/>
        <v xml:space="preserve">           GrossProfitMarginValue  FLOAT,</v>
      </c>
      <c r="AD46" t="str">
        <f t="shared" si="21"/>
        <v xml:space="preserve">       GrossProfitMarginValue                      = '$GrossProfitMarginValue',</v>
      </c>
    </row>
    <row r="47" spans="1:30" x14ac:dyDescent="0.25">
      <c r="A47">
        <v>45</v>
      </c>
      <c r="B47" t="s">
        <v>1546</v>
      </c>
      <c r="C47" t="s">
        <v>1432</v>
      </c>
      <c r="D47" t="str">
        <f t="shared" si="1"/>
        <v>GrossProfitMarginPass</v>
      </c>
      <c r="E47" t="str">
        <f t="shared" si="2"/>
        <v>GrossProfitMarginPass</v>
      </c>
      <c r="F47" s="3">
        <f t="shared" si="7"/>
        <v>21</v>
      </c>
      <c r="G47" s="3">
        <f>MAX(F:F)</f>
        <v>43</v>
      </c>
      <c r="H47" s="14" t="str">
        <f t="shared" si="8"/>
        <v xml:space="preserve">GrossProfitMarginPass                      </v>
      </c>
      <c r="I47" t="str">
        <f>D47</f>
        <v>GrossProfitMarginPass</v>
      </c>
      <c r="J47" s="3">
        <f t="shared" si="9"/>
        <v>21</v>
      </c>
      <c r="K47" s="3">
        <f>MAX(J:J)</f>
        <v>43</v>
      </c>
      <c r="L47" s="14" t="str">
        <f t="shared" si="10"/>
        <v xml:space="preserve">GrossProfitMarginPass                      </v>
      </c>
      <c r="M47" t="str">
        <f t="shared" si="11"/>
        <v>'GrossProfitMarginPass'</v>
      </c>
      <c r="N47" t="str">
        <f t="shared" si="12"/>
        <v>$GrossProfitMarginPass</v>
      </c>
      <c r="O47" t="str">
        <f t="shared" si="13"/>
        <v>'$GrossProfitMarginPass'</v>
      </c>
      <c r="P47">
        <f t="shared" si="14"/>
        <v>24</v>
      </c>
      <c r="Q47" s="3">
        <f>MAX(P:P)</f>
        <v>46</v>
      </c>
      <c r="R47" s="9" t="str">
        <f t="shared" si="15"/>
        <v xml:space="preserve">localStorage.GrossProfitMarginPass                      </v>
      </c>
      <c r="S47" s="7" t="str">
        <f t="shared" si="3"/>
        <v>FinancialAnalysis</v>
      </c>
      <c r="T47" t="str">
        <f t="shared" si="16"/>
        <v xml:space="preserve">'$GrossProfitMarginPass'                      </v>
      </c>
      <c r="U47" t="str">
        <f t="shared" si="17"/>
        <v>$GrossProfitMarginPass                       = NULL;// FinancialAnalysis</v>
      </c>
      <c r="V47" t="str">
        <f t="shared" si="18"/>
        <v xml:space="preserve">       if (typeof(localStorage.GrossProfitMarginPass                      )==  "undefined") { localStorage.GrossProfitMarginPass                       = ""};</v>
      </c>
      <c r="W47" t="str">
        <f t="shared" si="19"/>
        <v xml:space="preserve">         $GrossProfitMarginPass                             =  $row["GrossProfitMarginPass"];</v>
      </c>
      <c r="X47" t="str">
        <f t="shared" si="20"/>
        <v xml:space="preserve">         localStorage.GrossProfitMarginPass                       = '&lt;php? echo $GrossProfitMarginPass?&gt;' ;</v>
      </c>
      <c r="Y47" t="str">
        <f t="shared" si="0"/>
        <v>$GrossProfitMarginPass                       =  $_POST['GrossProfitMarginPass'] ;</v>
      </c>
      <c r="Z47" t="str">
        <f t="shared" si="4"/>
        <v xml:space="preserve">       localStorage.GrossProfitMarginPass                       =  document.ScoreCardForm.GrossProfitMarginPass.value;</v>
      </c>
      <c r="AA47" t="str">
        <f t="shared" si="5"/>
        <v xml:space="preserve">   document.ScoreCardForm.GrossProfitMarginPass.value =  localStorage.GrossProfitMarginPass;</v>
      </c>
      <c r="AB47" t="s">
        <v>742</v>
      </c>
      <c r="AC47" t="str">
        <f t="shared" si="6"/>
        <v xml:space="preserve">           GrossProfitMarginPass  BOOLEAN,</v>
      </c>
      <c r="AD47" t="str">
        <f t="shared" si="21"/>
        <v xml:space="preserve">       GrossProfitMarginPass                       = '$GrossProfitMarginPass',</v>
      </c>
    </row>
    <row r="48" spans="1:30" x14ac:dyDescent="0.25">
      <c r="A48">
        <v>46</v>
      </c>
      <c r="B48" t="s">
        <v>1546</v>
      </c>
      <c r="C48" t="s">
        <v>1433</v>
      </c>
      <c r="D48" t="str">
        <f t="shared" si="1"/>
        <v>GrossProfitMarginMaxScore</v>
      </c>
      <c r="E48" t="str">
        <f t="shared" si="2"/>
        <v>GrossProfitMarginMaxScore</v>
      </c>
      <c r="F48" s="3">
        <f t="shared" si="7"/>
        <v>25</v>
      </c>
      <c r="G48" s="3">
        <f>MAX(F:F)</f>
        <v>43</v>
      </c>
      <c r="H48" s="14" t="str">
        <f t="shared" si="8"/>
        <v xml:space="preserve">GrossProfitMarginMaxScore                  </v>
      </c>
      <c r="I48" t="str">
        <f>D48</f>
        <v>GrossProfitMarginMaxScore</v>
      </c>
      <c r="J48" s="3">
        <f t="shared" si="9"/>
        <v>25</v>
      </c>
      <c r="K48" s="3">
        <f>MAX(J:J)</f>
        <v>43</v>
      </c>
      <c r="L48" s="14" t="str">
        <f t="shared" si="10"/>
        <v xml:space="preserve">GrossProfitMarginMaxScore                  </v>
      </c>
      <c r="M48" t="str">
        <f t="shared" si="11"/>
        <v>'GrossProfitMarginMaxScore'</v>
      </c>
      <c r="N48" t="str">
        <f t="shared" si="12"/>
        <v>$GrossProfitMarginMaxScore</v>
      </c>
      <c r="O48" t="str">
        <f t="shared" si="13"/>
        <v>'$GrossProfitMarginMaxScore'</v>
      </c>
      <c r="P48">
        <f t="shared" si="14"/>
        <v>28</v>
      </c>
      <c r="Q48" s="3">
        <f>MAX(P:P)</f>
        <v>46</v>
      </c>
      <c r="R48" s="9" t="str">
        <f t="shared" si="15"/>
        <v xml:space="preserve">localStorage.GrossProfitMarginMaxScore                  </v>
      </c>
      <c r="S48" s="7" t="str">
        <f t="shared" si="3"/>
        <v>FinancialAnalysis</v>
      </c>
      <c r="T48" t="str">
        <f t="shared" si="16"/>
        <v xml:space="preserve">'$GrossProfitMarginMaxScore'                  </v>
      </c>
      <c r="U48" t="str">
        <f t="shared" si="17"/>
        <v>$GrossProfitMarginMaxScore                   = NULL;// FinancialAnalysis</v>
      </c>
      <c r="V48" t="str">
        <f t="shared" si="18"/>
        <v xml:space="preserve">       if (typeof(localStorage.GrossProfitMarginMaxScore                  )==  "undefined") { localStorage.GrossProfitMarginMaxScore                   = 0};</v>
      </c>
      <c r="W48" t="str">
        <f t="shared" si="19"/>
        <v xml:space="preserve">         $GrossProfitMarginMaxScore                         =  $row["GrossProfitMarginMaxScore"];</v>
      </c>
      <c r="X48" t="str">
        <f t="shared" si="20"/>
        <v xml:space="preserve">         localStorage.GrossProfitMarginMaxScore                   = '&lt;php? echo $GrossProfitMarginMaxScore?&gt;' ;</v>
      </c>
      <c r="Y48" t="str">
        <f t="shared" si="0"/>
        <v>$GrossProfitMarginMaxScore                   =  $_POST['GrossProfitMarginMaxScore'] ;</v>
      </c>
      <c r="Z48" t="str">
        <f t="shared" si="4"/>
        <v xml:space="preserve">       localStorage.GrossProfitMarginMaxScore                   =  document.ScoreCardForm.GrossProfitMarginMaxScore.value;</v>
      </c>
      <c r="AA48" t="str">
        <f t="shared" si="5"/>
        <v xml:space="preserve">   document.ScoreCardForm.GrossProfitMarginMaxScore.value =  localStorage.GrossProfitMarginMaxScore;</v>
      </c>
      <c r="AB48" t="s">
        <v>449</v>
      </c>
      <c r="AC48" t="str">
        <f t="shared" si="6"/>
        <v xml:space="preserve">           GrossProfitMarginMaxScore  FLOAT,</v>
      </c>
      <c r="AD48" t="str">
        <f t="shared" si="21"/>
        <v xml:space="preserve">       GrossProfitMarginMaxScore                   = '$GrossProfitMarginMaxScore',</v>
      </c>
    </row>
    <row r="49" spans="1:30" x14ac:dyDescent="0.25">
      <c r="A49">
        <v>47</v>
      </c>
      <c r="B49" t="s">
        <v>1546</v>
      </c>
      <c r="C49" t="s">
        <v>1434</v>
      </c>
      <c r="D49" t="str">
        <f t="shared" si="1"/>
        <v>GrossProfitMarginScore</v>
      </c>
      <c r="E49" t="str">
        <f t="shared" si="2"/>
        <v>GrossProfitMarginScore</v>
      </c>
      <c r="F49" s="3">
        <f t="shared" si="7"/>
        <v>22</v>
      </c>
      <c r="G49" s="3">
        <f>MAX(F:F)</f>
        <v>43</v>
      </c>
      <c r="H49" s="14" t="str">
        <f t="shared" si="8"/>
        <v xml:space="preserve">GrossProfitMarginScore                     </v>
      </c>
      <c r="I49" t="str">
        <f>D49</f>
        <v>GrossProfitMarginScore</v>
      </c>
      <c r="J49" s="3">
        <f t="shared" si="9"/>
        <v>22</v>
      </c>
      <c r="K49" s="3">
        <f>MAX(J:J)</f>
        <v>43</v>
      </c>
      <c r="L49" s="14" t="str">
        <f t="shared" si="10"/>
        <v xml:space="preserve">GrossProfitMarginScore                     </v>
      </c>
      <c r="M49" t="str">
        <f t="shared" si="11"/>
        <v>'GrossProfitMarginScore'</v>
      </c>
      <c r="N49" t="str">
        <f t="shared" si="12"/>
        <v>$GrossProfitMarginScore</v>
      </c>
      <c r="O49" t="str">
        <f t="shared" si="13"/>
        <v>'$GrossProfitMarginScore'</v>
      </c>
      <c r="P49">
        <f t="shared" si="14"/>
        <v>25</v>
      </c>
      <c r="Q49" s="3">
        <f>MAX(P:P)</f>
        <v>46</v>
      </c>
      <c r="R49" s="9" t="str">
        <f t="shared" si="15"/>
        <v xml:space="preserve">localStorage.GrossProfitMarginScore                     </v>
      </c>
      <c r="S49" s="7" t="str">
        <f t="shared" si="3"/>
        <v>FinancialAnalysis</v>
      </c>
      <c r="T49" t="str">
        <f t="shared" si="16"/>
        <v xml:space="preserve">'$GrossProfitMarginScore'                     </v>
      </c>
      <c r="U49" t="str">
        <f t="shared" si="17"/>
        <v>$GrossProfitMarginScore                      = NULL;// FinancialAnalysis</v>
      </c>
      <c r="V49" t="str">
        <f t="shared" si="18"/>
        <v xml:space="preserve">       if (typeof(localStorage.GrossProfitMarginScore                     )==  "undefined") { localStorage.GrossProfitMarginScore                      = 0};</v>
      </c>
      <c r="W49" t="str">
        <f t="shared" si="19"/>
        <v xml:space="preserve">         $GrossProfitMarginScore                            =  $row["GrossProfitMarginScore"];</v>
      </c>
      <c r="X49" t="str">
        <f t="shared" si="20"/>
        <v xml:space="preserve">         localStorage.GrossProfitMarginScore                      = '&lt;php? echo $GrossProfitMarginScore?&gt;' ;</v>
      </c>
      <c r="Y49" t="str">
        <f t="shared" si="0"/>
        <v>$GrossProfitMarginScore                      =  $_POST['GrossProfitMarginScore'] ;</v>
      </c>
      <c r="Z49" t="str">
        <f t="shared" si="4"/>
        <v xml:space="preserve">       localStorage.GrossProfitMarginScore                      =  document.ScoreCardForm.GrossProfitMarginScore.value;</v>
      </c>
      <c r="AA49" t="str">
        <f t="shared" si="5"/>
        <v xml:space="preserve">   document.ScoreCardForm.GrossProfitMarginScore.value =  localStorage.GrossProfitMarginScore;</v>
      </c>
      <c r="AB49" t="s">
        <v>449</v>
      </c>
      <c r="AC49" t="str">
        <f t="shared" si="6"/>
        <v xml:space="preserve">           GrossProfitMarginScore  FLOAT,</v>
      </c>
      <c r="AD49" t="str">
        <f t="shared" si="21"/>
        <v xml:space="preserve">       GrossProfitMarginScore                      = '$GrossProfitMarginScore',</v>
      </c>
    </row>
    <row r="50" spans="1:30" x14ac:dyDescent="0.25">
      <c r="A50">
        <v>48</v>
      </c>
      <c r="B50" t="s">
        <v>1546</v>
      </c>
      <c r="C50" t="s">
        <v>1435</v>
      </c>
      <c r="D50" t="str">
        <f t="shared" si="1"/>
        <v>GrossProfitMarginComment</v>
      </c>
      <c r="E50" t="str">
        <f t="shared" si="2"/>
        <v>GrossProfitMarginComment</v>
      </c>
      <c r="F50" s="3">
        <f t="shared" si="7"/>
        <v>24</v>
      </c>
      <c r="G50" s="3">
        <f>MAX(F:F)</f>
        <v>43</v>
      </c>
      <c r="H50" s="14" t="str">
        <f t="shared" si="8"/>
        <v xml:space="preserve">GrossProfitMarginComment                   </v>
      </c>
      <c r="I50" t="str">
        <f>D50</f>
        <v>GrossProfitMarginComment</v>
      </c>
      <c r="J50" s="3">
        <f t="shared" si="9"/>
        <v>24</v>
      </c>
      <c r="K50" s="3">
        <f>MAX(J:J)</f>
        <v>43</v>
      </c>
      <c r="L50" s="14" t="str">
        <f t="shared" si="10"/>
        <v xml:space="preserve">GrossProfitMarginComment                   </v>
      </c>
      <c r="M50" t="str">
        <f t="shared" si="11"/>
        <v>'GrossProfitMarginComment'</v>
      </c>
      <c r="N50" t="str">
        <f t="shared" si="12"/>
        <v>$GrossProfitMarginComment</v>
      </c>
      <c r="O50" t="str">
        <f t="shared" si="13"/>
        <v>'$GrossProfitMarginComment'</v>
      </c>
      <c r="P50">
        <f t="shared" si="14"/>
        <v>27</v>
      </c>
      <c r="Q50" s="3">
        <f>MAX(P:P)</f>
        <v>46</v>
      </c>
      <c r="R50" s="9" t="str">
        <f t="shared" si="15"/>
        <v xml:space="preserve">localStorage.GrossProfitMarginComment                   </v>
      </c>
      <c r="S50" s="7" t="str">
        <f t="shared" si="3"/>
        <v>FinancialAnalysis</v>
      </c>
      <c r="T50" t="str">
        <f t="shared" si="16"/>
        <v xml:space="preserve">'$GrossProfitMarginComment'                   </v>
      </c>
      <c r="U50" t="str">
        <f t="shared" si="17"/>
        <v>$GrossProfitMarginComment                    = NULL;// FinancialAnalysis</v>
      </c>
      <c r="V50" t="str">
        <f t="shared" si="18"/>
        <v xml:space="preserve">       if (typeof(localStorage.GrossProfitMarginComment                   )==  "undefined") { localStorage.GrossProfitMarginComment                    = ""};</v>
      </c>
      <c r="W50" t="str">
        <f t="shared" si="19"/>
        <v xml:space="preserve">         $GrossProfitMarginComment                          =  $row["GrossProfitMarginComment"];</v>
      </c>
      <c r="X50" t="str">
        <f t="shared" si="20"/>
        <v xml:space="preserve">         localStorage.GrossProfitMarginComment                    = '&lt;php? echo $GrossProfitMarginComment?&gt;' ;</v>
      </c>
      <c r="Y50" t="str">
        <f t="shared" si="0"/>
        <v>$GrossProfitMarginComment                    =  $_POST['GrossProfitMarginComment'] ;</v>
      </c>
      <c r="Z50" t="str">
        <f t="shared" si="4"/>
        <v xml:space="preserve">       localStorage.GrossProfitMarginComment                    =  document.ScoreCardForm.GrossProfitMarginComment.value;</v>
      </c>
      <c r="AA50" t="str">
        <f t="shared" si="5"/>
        <v xml:space="preserve">   document.ScoreCardForm.GrossProfitMarginComment.value =  localStorage.GrossProfitMarginComment;</v>
      </c>
      <c r="AB50" t="s">
        <v>1552</v>
      </c>
      <c r="AC50" t="str">
        <f t="shared" si="6"/>
        <v xml:space="preserve">           GrossProfitMarginComment  VARCHAR(250),</v>
      </c>
      <c r="AD50" t="str">
        <f t="shared" si="21"/>
        <v xml:space="preserve">       GrossProfitMarginComment                    = '$GrossProfitMarginComment',</v>
      </c>
    </row>
    <row r="51" spans="1:30" x14ac:dyDescent="0.25">
      <c r="A51">
        <v>49</v>
      </c>
      <c r="B51" t="s">
        <v>1546</v>
      </c>
      <c r="C51" t="s">
        <v>1436</v>
      </c>
      <c r="D51" t="str">
        <f t="shared" si="1"/>
        <v>OperatingProfitMarginBenchmarkType</v>
      </c>
      <c r="E51" t="str">
        <f t="shared" si="2"/>
        <v>OperatingProfitMarginBenchmarkType</v>
      </c>
      <c r="F51" s="3">
        <f t="shared" si="7"/>
        <v>34</v>
      </c>
      <c r="G51" s="3">
        <f>MAX(F:F)</f>
        <v>43</v>
      </c>
      <c r="H51" s="14" t="str">
        <f t="shared" si="8"/>
        <v xml:space="preserve">OperatingProfitMarginBenchmarkType         </v>
      </c>
      <c r="I51" t="str">
        <f>D51</f>
        <v>OperatingProfitMarginBenchmarkType</v>
      </c>
      <c r="J51" s="3">
        <f t="shared" si="9"/>
        <v>34</v>
      </c>
      <c r="K51" s="3">
        <f>MAX(J:J)</f>
        <v>43</v>
      </c>
      <c r="L51" s="14" t="str">
        <f t="shared" si="10"/>
        <v xml:space="preserve">OperatingProfitMarginBenchmarkType         </v>
      </c>
      <c r="M51" t="str">
        <f t="shared" si="11"/>
        <v>'OperatingProfitMarginBenchmarkType'</v>
      </c>
      <c r="N51" t="str">
        <f t="shared" si="12"/>
        <v>$OperatingProfitMarginBenchmarkType</v>
      </c>
      <c r="O51" t="str">
        <f t="shared" si="13"/>
        <v>'$OperatingProfitMarginBenchmarkType'</v>
      </c>
      <c r="P51">
        <f t="shared" si="14"/>
        <v>37</v>
      </c>
      <c r="Q51" s="3">
        <f>MAX(P:P)</f>
        <v>46</v>
      </c>
      <c r="R51" s="9" t="str">
        <f t="shared" si="15"/>
        <v xml:space="preserve">localStorage.OperatingProfitMarginBenchmarkType         </v>
      </c>
      <c r="S51" s="7" t="str">
        <f t="shared" si="3"/>
        <v>FinancialAnalysis</v>
      </c>
      <c r="T51" t="str">
        <f t="shared" si="16"/>
        <v xml:space="preserve">'$OperatingProfitMarginBenchmarkType'         </v>
      </c>
      <c r="U51" t="str">
        <f t="shared" si="17"/>
        <v>$OperatingProfitMarginBenchmarkType          = NULL;// FinancialAnalysis</v>
      </c>
      <c r="V51" t="str">
        <f t="shared" si="18"/>
        <v xml:space="preserve">       if (typeof(localStorage.OperatingProfitMarginBenchmarkType         )==  "undefined") { localStorage.OperatingProfitMarginBenchmarkType          = ""};</v>
      </c>
      <c r="W51" t="str">
        <f t="shared" si="19"/>
        <v xml:space="preserve">         $OperatingProfitMarginBenchmarkType                =  $row["OperatingProfitMarginBenchmarkType"];</v>
      </c>
      <c r="X51" t="str">
        <f t="shared" si="20"/>
        <v xml:space="preserve">         localStorage.OperatingProfitMarginBenchmarkType          = '&lt;php? echo $OperatingProfitMarginBenchmarkType?&gt;' ;</v>
      </c>
      <c r="Y51" t="str">
        <f t="shared" si="0"/>
        <v>$OperatingProfitMarginBenchmarkType          =  $_POST['OperatingProfitMarginBenchmarkType'] ;</v>
      </c>
      <c r="Z51" t="str">
        <f t="shared" si="4"/>
        <v xml:space="preserve">       localStorage.OperatingProfitMarginBenchmarkType          =  document.ScoreCardForm.OperatingProfitMarginBenchmarkType.value;</v>
      </c>
      <c r="AA51" t="str">
        <f t="shared" si="5"/>
        <v xml:space="preserve">   document.ScoreCardForm.OperatingProfitMarginBenchmarkType.value =  localStorage.OperatingProfitMarginBenchmarkType;</v>
      </c>
      <c r="AB51" t="s">
        <v>739</v>
      </c>
      <c r="AC51" t="str">
        <f t="shared" si="6"/>
        <v xml:space="preserve">           OperatingProfitMarginBenchmarkType  VARCHAR(50),</v>
      </c>
      <c r="AD51" t="str">
        <f t="shared" si="21"/>
        <v xml:space="preserve">       OperatingProfitMarginBenchmarkType          = '$OperatingProfitMarginBenchmarkType',</v>
      </c>
    </row>
    <row r="52" spans="1:30" x14ac:dyDescent="0.25">
      <c r="A52">
        <v>50</v>
      </c>
      <c r="B52" t="s">
        <v>1546</v>
      </c>
      <c r="C52" t="s">
        <v>1437</v>
      </c>
      <c r="D52" t="str">
        <f t="shared" si="1"/>
        <v>OperatingProfitMarginPolicyBenchmarkValue</v>
      </c>
      <c r="E52" t="str">
        <f t="shared" si="2"/>
        <v>OperatingProfitMarginPolicyBenchmarkValue</v>
      </c>
      <c r="F52" s="3">
        <f t="shared" si="7"/>
        <v>41</v>
      </c>
      <c r="G52" s="3">
        <f>MAX(F:F)</f>
        <v>43</v>
      </c>
      <c r="H52" s="14" t="str">
        <f t="shared" si="8"/>
        <v xml:space="preserve">OperatingProfitMarginPolicyBenchmarkValue  </v>
      </c>
      <c r="I52" t="str">
        <f>D52</f>
        <v>OperatingProfitMarginPolicyBenchmarkValue</v>
      </c>
      <c r="J52" s="3">
        <f t="shared" si="9"/>
        <v>41</v>
      </c>
      <c r="K52" s="3">
        <f>MAX(J:J)</f>
        <v>43</v>
      </c>
      <c r="L52" s="14" t="str">
        <f t="shared" si="10"/>
        <v xml:space="preserve">OperatingProfitMarginPolicyBenchmarkValue  </v>
      </c>
      <c r="M52" t="str">
        <f t="shared" si="11"/>
        <v>'OperatingProfitMarginPolicyBenchmarkValue'</v>
      </c>
      <c r="N52" t="str">
        <f t="shared" si="12"/>
        <v>$OperatingProfitMarginPolicyBenchmarkValue</v>
      </c>
      <c r="O52" t="str">
        <f t="shared" si="13"/>
        <v>'$OperatingProfitMarginPolicyBenchmarkValue'</v>
      </c>
      <c r="P52">
        <f t="shared" si="14"/>
        <v>44</v>
      </c>
      <c r="Q52" s="3">
        <f>MAX(P:P)</f>
        <v>46</v>
      </c>
      <c r="R52" s="9" t="str">
        <f t="shared" si="15"/>
        <v xml:space="preserve">localStorage.OperatingProfitMarginPolicyBenchmarkValue  </v>
      </c>
      <c r="S52" s="7" t="str">
        <f t="shared" si="3"/>
        <v>FinancialAnalysis</v>
      </c>
      <c r="T52" t="str">
        <f t="shared" si="16"/>
        <v xml:space="preserve">'$OperatingProfitMarginPolicyBenchmarkValue'  </v>
      </c>
      <c r="U52" t="str">
        <f t="shared" si="17"/>
        <v>$OperatingProfitMarginPolicyBenchmarkValue   = NULL;// FinancialAnalysis</v>
      </c>
      <c r="V52" t="str">
        <f t="shared" si="18"/>
        <v xml:space="preserve">       if (typeof(localStorage.OperatingProfitMarginPolicyBenchmarkValue  )==  "undefined") { localStorage.OperatingProfitMarginPolicyBenchmarkValue   = ""};</v>
      </c>
      <c r="W52" t="str">
        <f t="shared" si="19"/>
        <v xml:space="preserve">         $OperatingProfitMarginPolicyBenchmarkValue         =  $row["OperatingProfitMarginPolicyBenchmarkValue"];</v>
      </c>
      <c r="X52" t="str">
        <f t="shared" si="20"/>
        <v xml:space="preserve">         localStorage.OperatingProfitMarginPolicyBenchmarkValue   = '&lt;php? echo $OperatingProfitMarginPolicyBenchmarkValue?&gt;' ;</v>
      </c>
      <c r="Y52" t="str">
        <f t="shared" si="0"/>
        <v>$OperatingProfitMarginPolicyBenchmarkValue   =  $_POST['OperatingProfitMarginPolicyBenchmarkValue'] ;</v>
      </c>
      <c r="Z52" t="str">
        <f t="shared" si="4"/>
        <v xml:space="preserve">       localStorage.OperatingProfitMarginPolicyBenchmarkValue   =  document.ScoreCardForm.OperatingProfitMarginPolicyBenchmarkValue.value;</v>
      </c>
      <c r="AA52" t="str">
        <f t="shared" si="5"/>
        <v xml:space="preserve">   document.ScoreCardForm.OperatingProfitMarginPolicyBenchmarkValue.value =  localStorage.OperatingProfitMarginPolicyBenchmarkValue;</v>
      </c>
      <c r="AB52" t="s">
        <v>449</v>
      </c>
      <c r="AC52" t="str">
        <f t="shared" si="6"/>
        <v xml:space="preserve">           OperatingProfitMarginPolicyBenchmarkValue  FLOAT,</v>
      </c>
      <c r="AD52" t="str">
        <f t="shared" si="21"/>
        <v xml:space="preserve">       OperatingProfitMarginPolicyBenchmarkValue   = '$OperatingProfitMarginPolicyBenchmarkValue',</v>
      </c>
    </row>
    <row r="53" spans="1:30" x14ac:dyDescent="0.25">
      <c r="A53">
        <v>51</v>
      </c>
      <c r="B53" t="s">
        <v>1546</v>
      </c>
      <c r="C53" t="s">
        <v>1438</v>
      </c>
      <c r="D53" t="str">
        <f t="shared" si="1"/>
        <v>OperatingProfitMarginBenchmarkValue</v>
      </c>
      <c r="E53" t="str">
        <f t="shared" si="2"/>
        <v>OperatingProfitMarginBenchmarkValue</v>
      </c>
      <c r="F53" s="3">
        <f t="shared" si="7"/>
        <v>35</v>
      </c>
      <c r="G53" s="3">
        <f>MAX(F:F)</f>
        <v>43</v>
      </c>
      <c r="H53" s="14" t="str">
        <f t="shared" si="8"/>
        <v xml:space="preserve">OperatingProfitMarginBenchmarkValue        </v>
      </c>
      <c r="I53" t="str">
        <f>D53</f>
        <v>OperatingProfitMarginBenchmarkValue</v>
      </c>
      <c r="J53" s="3">
        <f t="shared" si="9"/>
        <v>35</v>
      </c>
      <c r="K53" s="3">
        <f>MAX(J:J)</f>
        <v>43</v>
      </c>
      <c r="L53" s="14" t="str">
        <f t="shared" si="10"/>
        <v xml:space="preserve">OperatingProfitMarginBenchmarkValue        </v>
      </c>
      <c r="M53" t="str">
        <f t="shared" si="11"/>
        <v>'OperatingProfitMarginBenchmarkValue'</v>
      </c>
      <c r="N53" t="str">
        <f t="shared" si="12"/>
        <v>$OperatingProfitMarginBenchmarkValue</v>
      </c>
      <c r="O53" t="str">
        <f t="shared" si="13"/>
        <v>'$OperatingProfitMarginBenchmarkValue'</v>
      </c>
      <c r="P53">
        <f t="shared" si="14"/>
        <v>38</v>
      </c>
      <c r="Q53" s="3">
        <f>MAX(P:P)</f>
        <v>46</v>
      </c>
      <c r="R53" s="9" t="str">
        <f t="shared" si="15"/>
        <v xml:space="preserve">localStorage.OperatingProfitMarginBenchmarkValue        </v>
      </c>
      <c r="S53" s="7" t="str">
        <f t="shared" si="3"/>
        <v>FinancialAnalysis</v>
      </c>
      <c r="T53" t="str">
        <f t="shared" si="16"/>
        <v xml:space="preserve">'$OperatingProfitMarginBenchmarkValue'        </v>
      </c>
      <c r="U53" t="str">
        <f t="shared" si="17"/>
        <v>$OperatingProfitMarginBenchmarkValue         = NULL;// FinancialAnalysis</v>
      </c>
      <c r="V53" t="str">
        <f t="shared" si="18"/>
        <v xml:space="preserve">       if (typeof(localStorage.OperatingProfitMarginBenchmarkValue        )==  "undefined") { localStorage.OperatingProfitMarginBenchmarkValue         = ""};</v>
      </c>
      <c r="W53" t="str">
        <f t="shared" si="19"/>
        <v xml:space="preserve">         $OperatingProfitMarginBenchmarkValue               =  $row["OperatingProfitMarginBenchmarkValue"];</v>
      </c>
      <c r="X53" t="str">
        <f t="shared" si="20"/>
        <v xml:space="preserve">         localStorage.OperatingProfitMarginBenchmarkValue         = '&lt;php? echo $OperatingProfitMarginBenchmarkValue?&gt;' ;</v>
      </c>
      <c r="Y53" t="str">
        <f t="shared" si="0"/>
        <v>$OperatingProfitMarginBenchmarkValue         =  $_POST['OperatingProfitMarginBenchmarkValue'] ;</v>
      </c>
      <c r="Z53" t="str">
        <f t="shared" si="4"/>
        <v xml:space="preserve">       localStorage.OperatingProfitMarginBenchmarkValue         =  document.ScoreCardForm.OperatingProfitMarginBenchmarkValue.value;</v>
      </c>
      <c r="AA53" t="str">
        <f t="shared" si="5"/>
        <v xml:space="preserve">   document.ScoreCardForm.OperatingProfitMarginBenchmarkValue.value =  localStorage.OperatingProfitMarginBenchmarkValue;</v>
      </c>
      <c r="AB53" t="s">
        <v>449</v>
      </c>
      <c r="AC53" t="str">
        <f t="shared" si="6"/>
        <v xml:space="preserve">           OperatingProfitMarginBenchmarkValue  FLOAT,</v>
      </c>
      <c r="AD53" t="str">
        <f t="shared" si="21"/>
        <v xml:space="preserve">       OperatingProfitMarginBenchmarkValue         = '$OperatingProfitMarginBenchmarkValue',</v>
      </c>
    </row>
    <row r="54" spans="1:30" x14ac:dyDescent="0.25">
      <c r="A54">
        <v>52</v>
      </c>
      <c r="B54" t="s">
        <v>1546</v>
      </c>
      <c r="C54" t="s">
        <v>1439</v>
      </c>
      <c r="D54" t="str">
        <f t="shared" si="1"/>
        <v>OperatingProfitMarginAppliedBenchmarkValue</v>
      </c>
      <c r="E54" t="str">
        <f t="shared" si="2"/>
        <v>OperatingProfitMarginAppliedBenchmarkValue</v>
      </c>
      <c r="F54" s="3">
        <f t="shared" si="7"/>
        <v>42</v>
      </c>
      <c r="G54" s="3">
        <f>MAX(F:F)</f>
        <v>43</v>
      </c>
      <c r="H54" s="14" t="str">
        <f t="shared" si="8"/>
        <v xml:space="preserve">OperatingProfitMarginAppliedBenchmarkValue </v>
      </c>
      <c r="I54" t="str">
        <f>D54</f>
        <v>OperatingProfitMarginAppliedBenchmarkValue</v>
      </c>
      <c r="J54" s="3">
        <f t="shared" si="9"/>
        <v>42</v>
      </c>
      <c r="K54" s="3">
        <f>MAX(J:J)</f>
        <v>43</v>
      </c>
      <c r="L54" s="14" t="str">
        <f t="shared" si="10"/>
        <v xml:space="preserve">OperatingProfitMarginAppliedBenchmarkValue </v>
      </c>
      <c r="M54" t="str">
        <f t="shared" si="11"/>
        <v>'OperatingProfitMarginAppliedBenchmarkValue'</v>
      </c>
      <c r="N54" t="str">
        <f t="shared" si="12"/>
        <v>$OperatingProfitMarginAppliedBenchmarkValue</v>
      </c>
      <c r="O54" t="str">
        <f t="shared" si="13"/>
        <v>'$OperatingProfitMarginAppliedBenchmarkValue'</v>
      </c>
      <c r="P54">
        <f t="shared" si="14"/>
        <v>45</v>
      </c>
      <c r="Q54" s="3">
        <f>MAX(P:P)</f>
        <v>46</v>
      </c>
      <c r="R54" s="9" t="str">
        <f t="shared" si="15"/>
        <v xml:space="preserve">localStorage.OperatingProfitMarginAppliedBenchmarkValue </v>
      </c>
      <c r="S54" s="7" t="str">
        <f t="shared" si="3"/>
        <v>FinancialAnalysis</v>
      </c>
      <c r="T54" t="str">
        <f t="shared" si="16"/>
        <v xml:space="preserve">'$OperatingProfitMarginAppliedBenchmarkValue' </v>
      </c>
      <c r="U54" t="str">
        <f t="shared" si="17"/>
        <v>$OperatingProfitMarginAppliedBenchmarkValue  = NULL;// FinancialAnalysis</v>
      </c>
      <c r="V54" t="str">
        <f t="shared" si="18"/>
        <v xml:space="preserve">       if (typeof(localStorage.OperatingProfitMarginAppliedBenchmarkValue )==  "undefined") { localStorage.OperatingProfitMarginAppliedBenchmarkValue  = ""};</v>
      </c>
      <c r="W54" t="str">
        <f t="shared" si="19"/>
        <v xml:space="preserve">         $OperatingProfitMarginAppliedBenchmarkValue        =  $row["OperatingProfitMarginAppliedBenchmarkValue"];</v>
      </c>
      <c r="X54" t="str">
        <f t="shared" si="20"/>
        <v xml:space="preserve">         localStorage.OperatingProfitMarginAppliedBenchmarkValue  = '&lt;php? echo $OperatingProfitMarginAppliedBenchmarkValue?&gt;' ;</v>
      </c>
      <c r="Y54" t="str">
        <f t="shared" si="0"/>
        <v>$OperatingProfitMarginAppliedBenchmarkValue  =  $_POST['OperatingProfitMarginAppliedBenchmarkValue'] ;</v>
      </c>
      <c r="Z54" t="str">
        <f t="shared" si="4"/>
        <v xml:space="preserve">       localStorage.OperatingProfitMarginAppliedBenchmarkValue  =  document.ScoreCardForm.OperatingProfitMarginAppliedBenchmarkValue.value;</v>
      </c>
      <c r="AA54" t="str">
        <f t="shared" si="5"/>
        <v xml:space="preserve">   document.ScoreCardForm.OperatingProfitMarginAppliedBenchmarkValue.value =  localStorage.OperatingProfitMarginAppliedBenchmarkValue;</v>
      </c>
      <c r="AB54" t="s">
        <v>449</v>
      </c>
      <c r="AC54" t="str">
        <f t="shared" si="6"/>
        <v xml:space="preserve">           OperatingProfitMarginAppliedBenchmarkValue  FLOAT,</v>
      </c>
      <c r="AD54" t="str">
        <f t="shared" si="21"/>
        <v xml:space="preserve">       OperatingProfitMarginAppliedBenchmarkValue  = '$OperatingProfitMarginAppliedBenchmarkValue',</v>
      </c>
    </row>
    <row r="55" spans="1:30" x14ac:dyDescent="0.25">
      <c r="A55">
        <v>53</v>
      </c>
      <c r="B55" t="s">
        <v>1546</v>
      </c>
      <c r="C55" t="s">
        <v>1440</v>
      </c>
      <c r="D55" t="str">
        <f t="shared" si="1"/>
        <v>OperatingProfitMarginValue</v>
      </c>
      <c r="E55" t="str">
        <f t="shared" si="2"/>
        <v>OperatingProfitMarginValue</v>
      </c>
      <c r="F55" s="3">
        <f t="shared" si="7"/>
        <v>26</v>
      </c>
      <c r="G55" s="3">
        <f>MAX(F:F)</f>
        <v>43</v>
      </c>
      <c r="H55" s="14" t="str">
        <f t="shared" si="8"/>
        <v xml:space="preserve">OperatingProfitMarginValue                 </v>
      </c>
      <c r="I55" t="str">
        <f>D55</f>
        <v>OperatingProfitMarginValue</v>
      </c>
      <c r="J55" s="3">
        <f t="shared" si="9"/>
        <v>26</v>
      </c>
      <c r="K55" s="3">
        <f>MAX(J:J)</f>
        <v>43</v>
      </c>
      <c r="L55" s="14" t="str">
        <f t="shared" si="10"/>
        <v xml:space="preserve">OperatingProfitMarginValue                 </v>
      </c>
      <c r="M55" t="str">
        <f t="shared" si="11"/>
        <v>'OperatingProfitMarginValue'</v>
      </c>
      <c r="N55" t="str">
        <f t="shared" si="12"/>
        <v>$OperatingProfitMarginValue</v>
      </c>
      <c r="O55" t="str">
        <f t="shared" si="13"/>
        <v>'$OperatingProfitMarginValue'</v>
      </c>
      <c r="P55">
        <f t="shared" si="14"/>
        <v>29</v>
      </c>
      <c r="Q55" s="3">
        <f>MAX(P:P)</f>
        <v>46</v>
      </c>
      <c r="R55" s="9" t="str">
        <f t="shared" si="15"/>
        <v xml:space="preserve">localStorage.OperatingProfitMarginValue                 </v>
      </c>
      <c r="S55" s="7" t="str">
        <f t="shared" si="3"/>
        <v>FinancialAnalysis</v>
      </c>
      <c r="T55" t="str">
        <f t="shared" si="16"/>
        <v xml:space="preserve">'$OperatingProfitMarginValue'                 </v>
      </c>
      <c r="U55" t="str">
        <f t="shared" si="17"/>
        <v>$OperatingProfitMarginValue                  = NULL;// FinancialAnalysis</v>
      </c>
      <c r="V55" t="str">
        <f t="shared" si="18"/>
        <v xml:space="preserve">       if (typeof(localStorage.OperatingProfitMarginValue                 )==  "undefined") { localStorage.OperatingProfitMarginValue                  = ""};</v>
      </c>
      <c r="W55" t="str">
        <f t="shared" si="19"/>
        <v xml:space="preserve">         $OperatingProfitMarginValue                        =  $row["OperatingProfitMarginValue"];</v>
      </c>
      <c r="X55" t="str">
        <f t="shared" si="20"/>
        <v xml:space="preserve">         localStorage.OperatingProfitMarginValue                  = '&lt;php? echo $OperatingProfitMarginValue?&gt;' ;</v>
      </c>
      <c r="Y55" t="str">
        <f t="shared" si="0"/>
        <v>$OperatingProfitMarginValue                  =  $_POST['OperatingProfitMarginValue'] ;</v>
      </c>
      <c r="Z55" t="str">
        <f t="shared" si="4"/>
        <v xml:space="preserve">       localStorage.OperatingProfitMarginValue                  =  document.ScoreCardForm.OperatingProfitMarginValue.value;</v>
      </c>
      <c r="AA55" t="str">
        <f t="shared" si="5"/>
        <v xml:space="preserve">   document.ScoreCardForm.OperatingProfitMarginValue.value =  localStorage.OperatingProfitMarginValue;</v>
      </c>
      <c r="AB55" t="s">
        <v>449</v>
      </c>
      <c r="AC55" t="str">
        <f t="shared" si="6"/>
        <v xml:space="preserve">           OperatingProfitMarginValue  FLOAT,</v>
      </c>
      <c r="AD55" t="str">
        <f t="shared" si="21"/>
        <v xml:space="preserve">       OperatingProfitMarginValue                  = '$OperatingProfitMarginValue',</v>
      </c>
    </row>
    <row r="56" spans="1:30" x14ac:dyDescent="0.25">
      <c r="A56">
        <v>54</v>
      </c>
      <c r="B56" t="s">
        <v>1546</v>
      </c>
      <c r="C56" t="s">
        <v>1441</v>
      </c>
      <c r="D56" t="str">
        <f t="shared" si="1"/>
        <v>OperatingProfitMarginPass</v>
      </c>
      <c r="E56" t="str">
        <f t="shared" si="2"/>
        <v>OperatingProfitMarginPass</v>
      </c>
      <c r="F56" s="3">
        <f t="shared" si="7"/>
        <v>25</v>
      </c>
      <c r="G56" s="3">
        <f>MAX(F:F)</f>
        <v>43</v>
      </c>
      <c r="H56" s="14" t="str">
        <f t="shared" si="8"/>
        <v xml:space="preserve">OperatingProfitMarginPass                  </v>
      </c>
      <c r="I56" t="str">
        <f>D56</f>
        <v>OperatingProfitMarginPass</v>
      </c>
      <c r="J56" s="3">
        <f t="shared" si="9"/>
        <v>25</v>
      </c>
      <c r="K56" s="3">
        <f>MAX(J:J)</f>
        <v>43</v>
      </c>
      <c r="L56" s="14" t="str">
        <f t="shared" si="10"/>
        <v xml:space="preserve">OperatingProfitMarginPass                  </v>
      </c>
      <c r="M56" t="str">
        <f t="shared" si="11"/>
        <v>'OperatingProfitMarginPass'</v>
      </c>
      <c r="N56" t="str">
        <f t="shared" si="12"/>
        <v>$OperatingProfitMarginPass</v>
      </c>
      <c r="O56" t="str">
        <f t="shared" si="13"/>
        <v>'$OperatingProfitMarginPass'</v>
      </c>
      <c r="P56">
        <f t="shared" si="14"/>
        <v>28</v>
      </c>
      <c r="Q56" s="3">
        <f>MAX(P:P)</f>
        <v>46</v>
      </c>
      <c r="R56" s="9" t="str">
        <f t="shared" si="15"/>
        <v xml:space="preserve">localStorage.OperatingProfitMarginPass                  </v>
      </c>
      <c r="S56" s="7" t="str">
        <f t="shared" si="3"/>
        <v>FinancialAnalysis</v>
      </c>
      <c r="T56" t="str">
        <f t="shared" si="16"/>
        <v xml:space="preserve">'$OperatingProfitMarginPass'                  </v>
      </c>
      <c r="U56" t="str">
        <f t="shared" si="17"/>
        <v>$OperatingProfitMarginPass                   = NULL;// FinancialAnalysis</v>
      </c>
      <c r="V56" t="str">
        <f t="shared" si="18"/>
        <v xml:space="preserve">       if (typeof(localStorage.OperatingProfitMarginPass                  )==  "undefined") { localStorage.OperatingProfitMarginPass                   = ""};</v>
      </c>
      <c r="W56" t="str">
        <f t="shared" si="19"/>
        <v xml:space="preserve">         $OperatingProfitMarginPass                         =  $row["OperatingProfitMarginPass"];</v>
      </c>
      <c r="X56" t="str">
        <f t="shared" si="20"/>
        <v xml:space="preserve">         localStorage.OperatingProfitMarginPass                   = '&lt;php? echo $OperatingProfitMarginPass?&gt;' ;</v>
      </c>
      <c r="Y56" t="str">
        <f t="shared" si="0"/>
        <v>$OperatingProfitMarginPass                   =  $_POST['OperatingProfitMarginPass'] ;</v>
      </c>
      <c r="Z56" t="str">
        <f t="shared" si="4"/>
        <v xml:space="preserve">       localStorage.OperatingProfitMarginPass                   =  document.ScoreCardForm.OperatingProfitMarginPass.value;</v>
      </c>
      <c r="AA56" t="str">
        <f t="shared" si="5"/>
        <v xml:space="preserve">   document.ScoreCardForm.OperatingProfitMarginPass.value =  localStorage.OperatingProfitMarginPass;</v>
      </c>
      <c r="AB56" t="s">
        <v>742</v>
      </c>
      <c r="AC56" t="str">
        <f t="shared" si="6"/>
        <v xml:space="preserve">           OperatingProfitMarginPass  BOOLEAN,</v>
      </c>
      <c r="AD56" t="str">
        <f t="shared" si="21"/>
        <v xml:space="preserve">       OperatingProfitMarginPass                   = '$OperatingProfitMarginPass',</v>
      </c>
    </row>
    <row r="57" spans="1:30" x14ac:dyDescent="0.25">
      <c r="A57">
        <v>55</v>
      </c>
      <c r="B57" t="s">
        <v>1546</v>
      </c>
      <c r="C57" t="s">
        <v>1442</v>
      </c>
      <c r="D57" t="str">
        <f t="shared" si="1"/>
        <v>OperatingProfitMarginMaxScore</v>
      </c>
      <c r="E57" t="str">
        <f t="shared" si="2"/>
        <v>OperatingProfitMarginMaxScore</v>
      </c>
      <c r="F57" s="3">
        <f t="shared" si="7"/>
        <v>29</v>
      </c>
      <c r="G57" s="3">
        <f>MAX(F:F)</f>
        <v>43</v>
      </c>
      <c r="H57" s="14" t="str">
        <f t="shared" si="8"/>
        <v xml:space="preserve">OperatingProfitMarginMaxScore              </v>
      </c>
      <c r="I57" t="str">
        <f>D57</f>
        <v>OperatingProfitMarginMaxScore</v>
      </c>
      <c r="J57" s="3">
        <f t="shared" si="9"/>
        <v>29</v>
      </c>
      <c r="K57" s="3">
        <f>MAX(J:J)</f>
        <v>43</v>
      </c>
      <c r="L57" s="14" t="str">
        <f t="shared" si="10"/>
        <v xml:space="preserve">OperatingProfitMarginMaxScore              </v>
      </c>
      <c r="M57" t="str">
        <f t="shared" si="11"/>
        <v>'OperatingProfitMarginMaxScore'</v>
      </c>
      <c r="N57" t="str">
        <f t="shared" si="12"/>
        <v>$OperatingProfitMarginMaxScore</v>
      </c>
      <c r="O57" t="str">
        <f t="shared" si="13"/>
        <v>'$OperatingProfitMarginMaxScore'</v>
      </c>
      <c r="P57">
        <f t="shared" si="14"/>
        <v>32</v>
      </c>
      <c r="Q57" s="3">
        <f>MAX(P:P)</f>
        <v>46</v>
      </c>
      <c r="R57" s="9" t="str">
        <f t="shared" si="15"/>
        <v xml:space="preserve">localStorage.OperatingProfitMarginMaxScore              </v>
      </c>
      <c r="S57" s="7" t="str">
        <f t="shared" si="3"/>
        <v>FinancialAnalysis</v>
      </c>
      <c r="T57" t="str">
        <f t="shared" si="16"/>
        <v xml:space="preserve">'$OperatingProfitMarginMaxScore'              </v>
      </c>
      <c r="U57" t="str">
        <f t="shared" si="17"/>
        <v>$OperatingProfitMarginMaxScore               = NULL;// FinancialAnalysis</v>
      </c>
      <c r="V57" t="str">
        <f t="shared" si="18"/>
        <v xml:space="preserve">       if (typeof(localStorage.OperatingProfitMarginMaxScore              )==  "undefined") { localStorage.OperatingProfitMarginMaxScore               = 0};</v>
      </c>
      <c r="W57" t="str">
        <f t="shared" si="19"/>
        <v xml:space="preserve">         $OperatingProfitMarginMaxScore                     =  $row["OperatingProfitMarginMaxScore"];</v>
      </c>
      <c r="X57" t="str">
        <f t="shared" si="20"/>
        <v xml:space="preserve">         localStorage.OperatingProfitMarginMaxScore               = '&lt;php? echo $OperatingProfitMarginMaxScore?&gt;' ;</v>
      </c>
      <c r="Y57" t="str">
        <f t="shared" si="0"/>
        <v>$OperatingProfitMarginMaxScore               =  $_POST['OperatingProfitMarginMaxScore'] ;</v>
      </c>
      <c r="Z57" t="str">
        <f t="shared" si="4"/>
        <v xml:space="preserve">       localStorage.OperatingProfitMarginMaxScore               =  document.ScoreCardForm.OperatingProfitMarginMaxScore.value;</v>
      </c>
      <c r="AA57" t="str">
        <f t="shared" si="5"/>
        <v xml:space="preserve">   document.ScoreCardForm.OperatingProfitMarginMaxScore.value =  localStorage.OperatingProfitMarginMaxScore;</v>
      </c>
      <c r="AB57" t="s">
        <v>449</v>
      </c>
      <c r="AC57" t="str">
        <f t="shared" si="6"/>
        <v xml:space="preserve">           OperatingProfitMarginMaxScore  FLOAT,</v>
      </c>
      <c r="AD57" t="str">
        <f t="shared" si="21"/>
        <v xml:space="preserve">       OperatingProfitMarginMaxScore               = '$OperatingProfitMarginMaxScore',</v>
      </c>
    </row>
    <row r="58" spans="1:30" x14ac:dyDescent="0.25">
      <c r="A58">
        <v>56</v>
      </c>
      <c r="B58" t="s">
        <v>1546</v>
      </c>
      <c r="C58" t="s">
        <v>1443</v>
      </c>
      <c r="D58" t="str">
        <f t="shared" si="1"/>
        <v>OperatingProfitMarginScore</v>
      </c>
      <c r="E58" t="str">
        <f t="shared" si="2"/>
        <v>OperatingProfitMarginScore</v>
      </c>
      <c r="F58" s="3">
        <f t="shared" si="7"/>
        <v>26</v>
      </c>
      <c r="G58" s="3">
        <f>MAX(F:F)</f>
        <v>43</v>
      </c>
      <c r="H58" s="14" t="str">
        <f t="shared" si="8"/>
        <v xml:space="preserve">OperatingProfitMarginScore                 </v>
      </c>
      <c r="I58" t="str">
        <f>D58</f>
        <v>OperatingProfitMarginScore</v>
      </c>
      <c r="J58" s="3">
        <f t="shared" si="9"/>
        <v>26</v>
      </c>
      <c r="K58" s="3">
        <f>MAX(J:J)</f>
        <v>43</v>
      </c>
      <c r="L58" s="14" t="str">
        <f t="shared" si="10"/>
        <v xml:space="preserve">OperatingProfitMarginScore                 </v>
      </c>
      <c r="M58" t="str">
        <f t="shared" si="11"/>
        <v>'OperatingProfitMarginScore'</v>
      </c>
      <c r="N58" t="str">
        <f t="shared" si="12"/>
        <v>$OperatingProfitMarginScore</v>
      </c>
      <c r="O58" t="str">
        <f t="shared" si="13"/>
        <v>'$OperatingProfitMarginScore'</v>
      </c>
      <c r="P58">
        <f t="shared" si="14"/>
        <v>29</v>
      </c>
      <c r="Q58" s="3">
        <f>MAX(P:P)</f>
        <v>46</v>
      </c>
      <c r="R58" s="9" t="str">
        <f t="shared" si="15"/>
        <v xml:space="preserve">localStorage.OperatingProfitMarginScore                 </v>
      </c>
      <c r="S58" s="7" t="str">
        <f t="shared" si="3"/>
        <v>FinancialAnalysis</v>
      </c>
      <c r="T58" t="str">
        <f t="shared" si="16"/>
        <v xml:space="preserve">'$OperatingProfitMarginScore'                 </v>
      </c>
      <c r="U58" t="str">
        <f t="shared" si="17"/>
        <v>$OperatingProfitMarginScore                  = NULL;// FinancialAnalysis</v>
      </c>
      <c r="V58" t="str">
        <f t="shared" si="18"/>
        <v xml:space="preserve">       if (typeof(localStorage.OperatingProfitMarginScore                 )==  "undefined") { localStorage.OperatingProfitMarginScore                  = 0};</v>
      </c>
      <c r="W58" t="str">
        <f t="shared" si="19"/>
        <v xml:space="preserve">         $OperatingProfitMarginScore                        =  $row["OperatingProfitMarginScore"];</v>
      </c>
      <c r="X58" t="str">
        <f t="shared" si="20"/>
        <v xml:space="preserve">         localStorage.OperatingProfitMarginScore                  = '&lt;php? echo $OperatingProfitMarginScore?&gt;' ;</v>
      </c>
      <c r="Y58" t="str">
        <f t="shared" si="0"/>
        <v>$OperatingProfitMarginScore                  =  $_POST['OperatingProfitMarginScore'] ;</v>
      </c>
      <c r="Z58" t="str">
        <f t="shared" si="4"/>
        <v xml:space="preserve">       localStorage.OperatingProfitMarginScore                  =  document.ScoreCardForm.OperatingProfitMarginScore.value;</v>
      </c>
      <c r="AA58" t="str">
        <f t="shared" si="5"/>
        <v xml:space="preserve">   document.ScoreCardForm.OperatingProfitMarginScore.value =  localStorage.OperatingProfitMarginScore;</v>
      </c>
      <c r="AB58" t="s">
        <v>449</v>
      </c>
      <c r="AC58" t="str">
        <f t="shared" si="6"/>
        <v xml:space="preserve">           OperatingProfitMarginScore  FLOAT,</v>
      </c>
      <c r="AD58" t="str">
        <f t="shared" si="21"/>
        <v xml:space="preserve">       OperatingProfitMarginScore                  = '$OperatingProfitMarginScore',</v>
      </c>
    </row>
    <row r="59" spans="1:30" x14ac:dyDescent="0.25">
      <c r="A59">
        <v>57</v>
      </c>
      <c r="B59" t="s">
        <v>1546</v>
      </c>
      <c r="C59" t="s">
        <v>1444</v>
      </c>
      <c r="D59" t="str">
        <f t="shared" si="1"/>
        <v>OperatingProfitComment</v>
      </c>
      <c r="E59" t="str">
        <f t="shared" si="2"/>
        <v>OperatingProfitComment</v>
      </c>
      <c r="F59" s="3">
        <f t="shared" si="7"/>
        <v>22</v>
      </c>
      <c r="G59" s="3">
        <f>MAX(F:F)</f>
        <v>43</v>
      </c>
      <c r="H59" s="14" t="str">
        <f t="shared" si="8"/>
        <v xml:space="preserve">OperatingProfitComment                     </v>
      </c>
      <c r="I59" t="str">
        <f>D59</f>
        <v>OperatingProfitComment</v>
      </c>
      <c r="J59" s="3">
        <f t="shared" si="9"/>
        <v>22</v>
      </c>
      <c r="K59" s="3">
        <f>MAX(J:J)</f>
        <v>43</v>
      </c>
      <c r="L59" s="14" t="str">
        <f t="shared" si="10"/>
        <v xml:space="preserve">OperatingProfitComment                     </v>
      </c>
      <c r="M59" t="str">
        <f t="shared" si="11"/>
        <v>'OperatingProfitComment'</v>
      </c>
      <c r="N59" t="str">
        <f t="shared" si="12"/>
        <v>$OperatingProfitComment</v>
      </c>
      <c r="O59" t="str">
        <f t="shared" si="13"/>
        <v>'$OperatingProfitComment'</v>
      </c>
      <c r="P59">
        <f t="shared" si="14"/>
        <v>25</v>
      </c>
      <c r="Q59" s="3">
        <f>MAX(P:P)</f>
        <v>46</v>
      </c>
      <c r="R59" s="9" t="str">
        <f t="shared" si="15"/>
        <v xml:space="preserve">localStorage.OperatingProfitComment                     </v>
      </c>
      <c r="S59" s="7" t="str">
        <f t="shared" si="3"/>
        <v>FinancialAnalysis</v>
      </c>
      <c r="T59" t="str">
        <f t="shared" si="16"/>
        <v xml:space="preserve">'$OperatingProfitComment'                     </v>
      </c>
      <c r="U59" t="str">
        <f t="shared" si="17"/>
        <v>$OperatingProfitComment                      = NULL;// FinancialAnalysis</v>
      </c>
      <c r="V59" t="str">
        <f t="shared" si="18"/>
        <v xml:space="preserve">       if (typeof(localStorage.OperatingProfitComment                     )==  "undefined") { localStorage.OperatingProfitComment                      = ""};</v>
      </c>
      <c r="W59" t="str">
        <f t="shared" si="19"/>
        <v xml:space="preserve">         $OperatingProfitComment                            =  $row["OperatingProfitComment"];</v>
      </c>
      <c r="X59" t="str">
        <f t="shared" si="20"/>
        <v xml:space="preserve">         localStorage.OperatingProfitComment                      = '&lt;php? echo $OperatingProfitComment?&gt;' ;</v>
      </c>
      <c r="Y59" t="str">
        <f t="shared" si="0"/>
        <v>$OperatingProfitComment                      =  $_POST['OperatingProfitComment'] ;</v>
      </c>
      <c r="Z59" t="str">
        <f t="shared" si="4"/>
        <v xml:space="preserve">       localStorage.OperatingProfitComment                      =  document.ScoreCardForm.OperatingProfitComment.value;</v>
      </c>
      <c r="AA59" t="str">
        <f t="shared" si="5"/>
        <v xml:space="preserve">   document.ScoreCardForm.OperatingProfitComment.value =  localStorage.OperatingProfitComment;</v>
      </c>
      <c r="AB59" t="s">
        <v>1552</v>
      </c>
      <c r="AC59" t="str">
        <f t="shared" si="6"/>
        <v xml:space="preserve">           OperatingProfitComment  VARCHAR(250),</v>
      </c>
      <c r="AD59" t="str">
        <f t="shared" si="21"/>
        <v xml:space="preserve">       OperatingProfitComment                      = '$OperatingProfitComment',</v>
      </c>
    </row>
    <row r="60" spans="1:30" x14ac:dyDescent="0.25">
      <c r="A60">
        <v>58</v>
      </c>
      <c r="B60" t="s">
        <v>1546</v>
      </c>
      <c r="C60" t="s">
        <v>1445</v>
      </c>
      <c r="D60" t="str">
        <f t="shared" si="1"/>
        <v>TurnoverGrowthBenchmarkType</v>
      </c>
      <c r="E60" t="str">
        <f t="shared" si="2"/>
        <v>TurnoverGrowthBenchmarkType</v>
      </c>
      <c r="F60" s="3">
        <f t="shared" si="7"/>
        <v>27</v>
      </c>
      <c r="G60" s="3">
        <f>MAX(F:F)</f>
        <v>43</v>
      </c>
      <c r="H60" s="14" t="str">
        <f t="shared" si="8"/>
        <v xml:space="preserve">TurnoverGrowthBenchmarkType                </v>
      </c>
      <c r="I60" t="str">
        <f>D60</f>
        <v>TurnoverGrowthBenchmarkType</v>
      </c>
      <c r="J60" s="3">
        <f t="shared" si="9"/>
        <v>27</v>
      </c>
      <c r="K60" s="3">
        <f>MAX(J:J)</f>
        <v>43</v>
      </c>
      <c r="L60" s="14" t="str">
        <f t="shared" si="10"/>
        <v xml:space="preserve">TurnoverGrowthBenchmarkType                </v>
      </c>
      <c r="M60" t="str">
        <f t="shared" si="11"/>
        <v>'TurnoverGrowthBenchmarkType'</v>
      </c>
      <c r="N60" t="str">
        <f t="shared" si="12"/>
        <v>$TurnoverGrowthBenchmarkType</v>
      </c>
      <c r="O60" t="str">
        <f t="shared" si="13"/>
        <v>'$TurnoverGrowthBenchmarkType'</v>
      </c>
      <c r="P60">
        <f t="shared" si="14"/>
        <v>30</v>
      </c>
      <c r="Q60" s="3">
        <f>MAX(P:P)</f>
        <v>46</v>
      </c>
      <c r="R60" s="9" t="str">
        <f t="shared" si="15"/>
        <v xml:space="preserve">localStorage.TurnoverGrowthBenchmarkType                </v>
      </c>
      <c r="S60" s="7" t="str">
        <f t="shared" si="3"/>
        <v>FinancialAnalysis</v>
      </c>
      <c r="T60" t="str">
        <f t="shared" si="16"/>
        <v xml:space="preserve">'$TurnoverGrowthBenchmarkType'                </v>
      </c>
      <c r="U60" t="str">
        <f t="shared" si="17"/>
        <v>$TurnoverGrowthBenchmarkType                 = NULL;// FinancialAnalysis</v>
      </c>
      <c r="V60" t="str">
        <f t="shared" si="18"/>
        <v xml:space="preserve">       if (typeof(localStorage.TurnoverGrowthBenchmarkType                )==  "undefined") { localStorage.TurnoverGrowthBenchmarkType                 = ""};</v>
      </c>
      <c r="W60" t="str">
        <f t="shared" si="19"/>
        <v xml:space="preserve">         $TurnoverGrowthBenchmarkType                       =  $row["TurnoverGrowthBenchmarkType"];</v>
      </c>
      <c r="X60" t="str">
        <f t="shared" si="20"/>
        <v xml:space="preserve">         localStorage.TurnoverGrowthBenchmarkType                 = '&lt;php? echo $TurnoverGrowthBenchmarkType?&gt;' ;</v>
      </c>
      <c r="Y60" t="str">
        <f t="shared" si="0"/>
        <v>$TurnoverGrowthBenchmarkType                 =  $_POST['TurnoverGrowthBenchmarkType'] ;</v>
      </c>
      <c r="Z60" t="str">
        <f t="shared" si="4"/>
        <v xml:space="preserve">       localStorage.TurnoverGrowthBenchmarkType                 =  document.ScoreCardForm.TurnoverGrowthBenchmarkType.value;</v>
      </c>
      <c r="AA60" t="str">
        <f t="shared" si="5"/>
        <v xml:space="preserve">   document.ScoreCardForm.TurnoverGrowthBenchmarkType.value =  localStorage.TurnoverGrowthBenchmarkType;</v>
      </c>
      <c r="AB60" t="s">
        <v>739</v>
      </c>
      <c r="AC60" t="str">
        <f t="shared" si="6"/>
        <v xml:space="preserve">           TurnoverGrowthBenchmarkType  VARCHAR(50),</v>
      </c>
      <c r="AD60" t="str">
        <f t="shared" si="21"/>
        <v xml:space="preserve">       TurnoverGrowthBenchmarkType                 = '$TurnoverGrowthBenchmarkType',</v>
      </c>
    </row>
    <row r="61" spans="1:30" x14ac:dyDescent="0.25">
      <c r="A61">
        <v>59</v>
      </c>
      <c r="B61" t="s">
        <v>1546</v>
      </c>
      <c r="C61" t="s">
        <v>1446</v>
      </c>
      <c r="D61" t="str">
        <f t="shared" si="1"/>
        <v>TurnoverGrowthPolicyBenchmarkValue</v>
      </c>
      <c r="E61" t="str">
        <f t="shared" si="2"/>
        <v>TurnoverGrowthPolicyBenchmarkValue</v>
      </c>
      <c r="F61" s="3">
        <f t="shared" si="7"/>
        <v>34</v>
      </c>
      <c r="G61" s="3">
        <f>MAX(F:F)</f>
        <v>43</v>
      </c>
      <c r="H61" s="14" t="str">
        <f t="shared" si="8"/>
        <v xml:space="preserve">TurnoverGrowthPolicyBenchmarkValue         </v>
      </c>
      <c r="I61" t="str">
        <f>D61</f>
        <v>TurnoverGrowthPolicyBenchmarkValue</v>
      </c>
      <c r="J61" s="3">
        <f t="shared" si="9"/>
        <v>34</v>
      </c>
      <c r="K61" s="3">
        <f>MAX(J:J)</f>
        <v>43</v>
      </c>
      <c r="L61" s="14" t="str">
        <f t="shared" si="10"/>
        <v xml:space="preserve">TurnoverGrowthPolicyBenchmarkValue         </v>
      </c>
      <c r="M61" t="str">
        <f t="shared" si="11"/>
        <v>'TurnoverGrowthPolicyBenchmarkValue'</v>
      </c>
      <c r="N61" t="str">
        <f t="shared" si="12"/>
        <v>$TurnoverGrowthPolicyBenchmarkValue</v>
      </c>
      <c r="O61" t="str">
        <f t="shared" si="13"/>
        <v>'$TurnoverGrowthPolicyBenchmarkValue'</v>
      </c>
      <c r="P61">
        <f t="shared" si="14"/>
        <v>37</v>
      </c>
      <c r="Q61" s="3">
        <f>MAX(P:P)</f>
        <v>46</v>
      </c>
      <c r="R61" s="9" t="str">
        <f t="shared" si="15"/>
        <v xml:space="preserve">localStorage.TurnoverGrowthPolicyBenchmarkValue         </v>
      </c>
      <c r="S61" s="7" t="str">
        <f t="shared" si="3"/>
        <v>FinancialAnalysis</v>
      </c>
      <c r="T61" t="str">
        <f t="shared" si="16"/>
        <v xml:space="preserve">'$TurnoverGrowthPolicyBenchmarkValue'         </v>
      </c>
      <c r="U61" t="str">
        <f t="shared" si="17"/>
        <v>$TurnoverGrowthPolicyBenchmarkValue          = NULL;// FinancialAnalysis</v>
      </c>
      <c r="V61" t="str">
        <f t="shared" si="18"/>
        <v xml:space="preserve">       if (typeof(localStorage.TurnoverGrowthPolicyBenchmarkValue         )==  "undefined") { localStorage.TurnoverGrowthPolicyBenchmarkValue          = ""};</v>
      </c>
      <c r="W61" t="str">
        <f t="shared" si="19"/>
        <v xml:space="preserve">         $TurnoverGrowthPolicyBenchmarkValue                =  $row["TurnoverGrowthPolicyBenchmarkValue"];</v>
      </c>
      <c r="X61" t="str">
        <f t="shared" si="20"/>
        <v xml:space="preserve">         localStorage.TurnoverGrowthPolicyBenchmarkValue          = '&lt;php? echo $TurnoverGrowthPolicyBenchmarkValue?&gt;' ;</v>
      </c>
      <c r="Y61" t="str">
        <f t="shared" si="0"/>
        <v>$TurnoverGrowthPolicyBenchmarkValue          =  $_POST['TurnoverGrowthPolicyBenchmarkValue'] ;</v>
      </c>
      <c r="Z61" t="str">
        <f t="shared" si="4"/>
        <v xml:space="preserve">       localStorage.TurnoverGrowthPolicyBenchmarkValue          =  document.ScoreCardForm.TurnoverGrowthPolicyBenchmarkValue.value;</v>
      </c>
      <c r="AA61" t="str">
        <f t="shared" si="5"/>
        <v xml:space="preserve">   document.ScoreCardForm.TurnoverGrowthPolicyBenchmarkValue.value =  localStorage.TurnoverGrowthPolicyBenchmarkValue;</v>
      </c>
      <c r="AB61" t="s">
        <v>449</v>
      </c>
      <c r="AC61" t="str">
        <f t="shared" si="6"/>
        <v xml:space="preserve">           TurnoverGrowthPolicyBenchmarkValue  FLOAT,</v>
      </c>
      <c r="AD61" t="str">
        <f t="shared" si="21"/>
        <v xml:space="preserve">       TurnoverGrowthPolicyBenchmarkValue          = '$TurnoverGrowthPolicyBenchmarkValue',</v>
      </c>
    </row>
    <row r="62" spans="1:30" x14ac:dyDescent="0.25">
      <c r="A62">
        <v>60</v>
      </c>
      <c r="B62" t="s">
        <v>1546</v>
      </c>
      <c r="C62" t="s">
        <v>1447</v>
      </c>
      <c r="D62" t="str">
        <f t="shared" si="1"/>
        <v>TurnoverGrowthBenchmarkValue</v>
      </c>
      <c r="E62" t="str">
        <f t="shared" si="2"/>
        <v>TurnoverGrowthBenchmarkValue</v>
      </c>
      <c r="F62" s="3">
        <f t="shared" si="7"/>
        <v>28</v>
      </c>
      <c r="G62" s="3">
        <f>MAX(F:F)</f>
        <v>43</v>
      </c>
      <c r="H62" s="14" t="str">
        <f t="shared" si="8"/>
        <v xml:space="preserve">TurnoverGrowthBenchmarkValue               </v>
      </c>
      <c r="I62" t="str">
        <f>D62</f>
        <v>TurnoverGrowthBenchmarkValue</v>
      </c>
      <c r="J62" s="3">
        <f t="shared" si="9"/>
        <v>28</v>
      </c>
      <c r="K62" s="3">
        <f>MAX(J:J)</f>
        <v>43</v>
      </c>
      <c r="L62" s="14" t="str">
        <f t="shared" si="10"/>
        <v xml:space="preserve">TurnoverGrowthBenchmarkValue               </v>
      </c>
      <c r="M62" t="str">
        <f t="shared" si="11"/>
        <v>'TurnoverGrowthBenchmarkValue'</v>
      </c>
      <c r="N62" t="str">
        <f t="shared" si="12"/>
        <v>$TurnoverGrowthBenchmarkValue</v>
      </c>
      <c r="O62" t="str">
        <f t="shared" si="13"/>
        <v>'$TurnoverGrowthBenchmarkValue'</v>
      </c>
      <c r="P62">
        <f t="shared" si="14"/>
        <v>31</v>
      </c>
      <c r="Q62" s="3">
        <f>MAX(P:P)</f>
        <v>46</v>
      </c>
      <c r="R62" s="9" t="str">
        <f t="shared" si="15"/>
        <v xml:space="preserve">localStorage.TurnoverGrowthBenchmarkValue               </v>
      </c>
      <c r="S62" s="7" t="str">
        <f t="shared" si="3"/>
        <v>FinancialAnalysis</v>
      </c>
      <c r="T62" t="str">
        <f t="shared" si="16"/>
        <v xml:space="preserve">'$TurnoverGrowthBenchmarkValue'               </v>
      </c>
      <c r="U62" t="str">
        <f t="shared" si="17"/>
        <v>$TurnoverGrowthBenchmarkValue                = NULL;// FinancialAnalysis</v>
      </c>
      <c r="V62" t="str">
        <f t="shared" si="18"/>
        <v xml:space="preserve">       if (typeof(localStorage.TurnoverGrowthBenchmarkValue               )==  "undefined") { localStorage.TurnoverGrowthBenchmarkValue                = ""};</v>
      </c>
      <c r="W62" t="str">
        <f t="shared" si="19"/>
        <v xml:space="preserve">         $TurnoverGrowthBenchmarkValue                      =  $row["TurnoverGrowthBenchmarkValue"];</v>
      </c>
      <c r="X62" t="str">
        <f t="shared" si="20"/>
        <v xml:space="preserve">         localStorage.TurnoverGrowthBenchmarkValue                = '&lt;php? echo $TurnoverGrowthBenchmarkValue?&gt;' ;</v>
      </c>
      <c r="Y62" t="str">
        <f t="shared" si="0"/>
        <v>$TurnoverGrowthBenchmarkValue                =  $_POST['TurnoverGrowthBenchmarkValue'] ;</v>
      </c>
      <c r="Z62" t="str">
        <f t="shared" si="4"/>
        <v xml:space="preserve">       localStorage.TurnoverGrowthBenchmarkValue                =  document.ScoreCardForm.TurnoverGrowthBenchmarkValue.value;</v>
      </c>
      <c r="AA62" t="str">
        <f t="shared" si="5"/>
        <v xml:space="preserve">   document.ScoreCardForm.TurnoverGrowthBenchmarkValue.value =  localStorage.TurnoverGrowthBenchmarkValue;</v>
      </c>
      <c r="AB62" t="s">
        <v>449</v>
      </c>
      <c r="AC62" t="str">
        <f t="shared" si="6"/>
        <v xml:space="preserve">           TurnoverGrowthBenchmarkValue  FLOAT,</v>
      </c>
      <c r="AD62" t="str">
        <f t="shared" si="21"/>
        <v xml:space="preserve">       TurnoverGrowthBenchmarkValue                = '$TurnoverGrowthBenchmarkValue',</v>
      </c>
    </row>
    <row r="63" spans="1:30" x14ac:dyDescent="0.25">
      <c r="A63">
        <v>61</v>
      </c>
      <c r="B63" t="s">
        <v>1546</v>
      </c>
      <c r="C63" t="s">
        <v>1448</v>
      </c>
      <c r="D63" t="str">
        <f t="shared" si="1"/>
        <v>TurnoverGrowthAppliedBenchmarkValue</v>
      </c>
      <c r="E63" t="str">
        <f t="shared" si="2"/>
        <v>TurnoverGrowthAppliedBenchmarkValue</v>
      </c>
      <c r="F63" s="3">
        <f t="shared" si="7"/>
        <v>35</v>
      </c>
      <c r="G63" s="3">
        <f>MAX(F:F)</f>
        <v>43</v>
      </c>
      <c r="H63" s="14" t="str">
        <f t="shared" si="8"/>
        <v xml:space="preserve">TurnoverGrowthAppliedBenchmarkValue        </v>
      </c>
      <c r="I63" t="str">
        <f>D63</f>
        <v>TurnoverGrowthAppliedBenchmarkValue</v>
      </c>
      <c r="J63" s="3">
        <f t="shared" si="9"/>
        <v>35</v>
      </c>
      <c r="K63" s="3">
        <f>MAX(J:J)</f>
        <v>43</v>
      </c>
      <c r="L63" s="14" t="str">
        <f t="shared" si="10"/>
        <v xml:space="preserve">TurnoverGrowthAppliedBenchmarkValue        </v>
      </c>
      <c r="M63" t="str">
        <f t="shared" si="11"/>
        <v>'TurnoverGrowthAppliedBenchmarkValue'</v>
      </c>
      <c r="N63" t="str">
        <f t="shared" si="12"/>
        <v>$TurnoverGrowthAppliedBenchmarkValue</v>
      </c>
      <c r="O63" t="str">
        <f t="shared" si="13"/>
        <v>'$TurnoverGrowthAppliedBenchmarkValue'</v>
      </c>
      <c r="P63">
        <f t="shared" si="14"/>
        <v>38</v>
      </c>
      <c r="Q63" s="3">
        <f>MAX(P:P)</f>
        <v>46</v>
      </c>
      <c r="R63" s="9" t="str">
        <f t="shared" si="15"/>
        <v xml:space="preserve">localStorage.TurnoverGrowthAppliedBenchmarkValue        </v>
      </c>
      <c r="S63" s="7" t="str">
        <f t="shared" si="3"/>
        <v>FinancialAnalysis</v>
      </c>
      <c r="T63" t="str">
        <f t="shared" si="16"/>
        <v xml:space="preserve">'$TurnoverGrowthAppliedBenchmarkValue'        </v>
      </c>
      <c r="U63" t="str">
        <f t="shared" si="17"/>
        <v>$TurnoverGrowthAppliedBenchmarkValue         = NULL;// FinancialAnalysis</v>
      </c>
      <c r="V63" t="str">
        <f t="shared" si="18"/>
        <v xml:space="preserve">       if (typeof(localStorage.TurnoverGrowthAppliedBenchmarkValue        )==  "undefined") { localStorage.TurnoverGrowthAppliedBenchmarkValue         = ""};</v>
      </c>
      <c r="W63" t="str">
        <f t="shared" si="19"/>
        <v xml:space="preserve">         $TurnoverGrowthAppliedBenchmarkValue               =  $row["TurnoverGrowthAppliedBenchmarkValue"];</v>
      </c>
      <c r="X63" t="str">
        <f t="shared" si="20"/>
        <v xml:space="preserve">         localStorage.TurnoverGrowthAppliedBenchmarkValue         = '&lt;php? echo $TurnoverGrowthAppliedBenchmarkValue?&gt;' ;</v>
      </c>
      <c r="Y63" t="str">
        <f t="shared" si="0"/>
        <v>$TurnoverGrowthAppliedBenchmarkValue         =  $_POST['TurnoverGrowthAppliedBenchmarkValue'] ;</v>
      </c>
      <c r="Z63" t="str">
        <f t="shared" si="4"/>
        <v xml:space="preserve">       localStorage.TurnoverGrowthAppliedBenchmarkValue         =  document.ScoreCardForm.TurnoverGrowthAppliedBenchmarkValue.value;</v>
      </c>
      <c r="AA63" t="str">
        <f t="shared" si="5"/>
        <v xml:space="preserve">   document.ScoreCardForm.TurnoverGrowthAppliedBenchmarkValue.value =  localStorage.TurnoverGrowthAppliedBenchmarkValue;</v>
      </c>
      <c r="AB63" t="s">
        <v>449</v>
      </c>
      <c r="AC63" t="str">
        <f t="shared" si="6"/>
        <v xml:space="preserve">           TurnoverGrowthAppliedBenchmarkValue  FLOAT,</v>
      </c>
      <c r="AD63" t="str">
        <f t="shared" si="21"/>
        <v xml:space="preserve">       TurnoverGrowthAppliedBenchmarkValue         = '$TurnoverGrowthAppliedBenchmarkValue',</v>
      </c>
    </row>
    <row r="64" spans="1:30" x14ac:dyDescent="0.25">
      <c r="A64">
        <v>62</v>
      </c>
      <c r="B64" t="s">
        <v>1546</v>
      </c>
      <c r="C64" t="s">
        <v>1449</v>
      </c>
      <c r="D64" t="str">
        <f t="shared" si="1"/>
        <v>TurnoverGrowthValue</v>
      </c>
      <c r="E64" t="str">
        <f t="shared" si="2"/>
        <v>TurnoverGrowthValue</v>
      </c>
      <c r="F64" s="3">
        <f t="shared" si="7"/>
        <v>19</v>
      </c>
      <c r="G64" s="3">
        <f>MAX(F:F)</f>
        <v>43</v>
      </c>
      <c r="H64" s="14" t="str">
        <f t="shared" si="8"/>
        <v xml:space="preserve">TurnoverGrowthValue                        </v>
      </c>
      <c r="I64" t="str">
        <f>D64</f>
        <v>TurnoverGrowthValue</v>
      </c>
      <c r="J64" s="3">
        <f t="shared" si="9"/>
        <v>19</v>
      </c>
      <c r="K64" s="3">
        <f>MAX(J:J)</f>
        <v>43</v>
      </c>
      <c r="L64" s="14" t="str">
        <f t="shared" si="10"/>
        <v xml:space="preserve">TurnoverGrowthValue                        </v>
      </c>
      <c r="M64" t="str">
        <f t="shared" si="11"/>
        <v>'TurnoverGrowthValue'</v>
      </c>
      <c r="N64" t="str">
        <f t="shared" si="12"/>
        <v>$TurnoverGrowthValue</v>
      </c>
      <c r="O64" t="str">
        <f t="shared" si="13"/>
        <v>'$TurnoverGrowthValue'</v>
      </c>
      <c r="P64">
        <f t="shared" si="14"/>
        <v>22</v>
      </c>
      <c r="Q64" s="3">
        <f>MAX(P:P)</f>
        <v>46</v>
      </c>
      <c r="R64" s="9" t="str">
        <f t="shared" si="15"/>
        <v xml:space="preserve">localStorage.TurnoverGrowthValue                        </v>
      </c>
      <c r="S64" s="7" t="str">
        <f t="shared" si="3"/>
        <v>FinancialAnalysis</v>
      </c>
      <c r="T64" t="str">
        <f t="shared" si="16"/>
        <v xml:space="preserve">'$TurnoverGrowthValue'                        </v>
      </c>
      <c r="U64" t="str">
        <f t="shared" si="17"/>
        <v>$TurnoverGrowthValue                         = NULL;// FinancialAnalysis</v>
      </c>
      <c r="V64" t="str">
        <f t="shared" si="18"/>
        <v xml:space="preserve">       if (typeof(localStorage.TurnoverGrowthValue                        )==  "undefined") { localStorage.TurnoverGrowthValue                         = ""};</v>
      </c>
      <c r="W64" t="str">
        <f t="shared" si="19"/>
        <v xml:space="preserve">         $TurnoverGrowthValue                               =  $row["TurnoverGrowthValue"];</v>
      </c>
      <c r="X64" t="str">
        <f t="shared" si="20"/>
        <v xml:space="preserve">         localStorage.TurnoverGrowthValue                         = '&lt;php? echo $TurnoverGrowthValue?&gt;' ;</v>
      </c>
      <c r="Y64" t="str">
        <f t="shared" si="0"/>
        <v>$TurnoverGrowthValue                         =  $_POST['TurnoverGrowthValue'] ;</v>
      </c>
      <c r="Z64" t="str">
        <f t="shared" si="4"/>
        <v xml:space="preserve">       localStorage.TurnoverGrowthValue                         =  document.ScoreCardForm.TurnoverGrowthValue.value;</v>
      </c>
      <c r="AA64" t="str">
        <f t="shared" si="5"/>
        <v xml:space="preserve">   document.ScoreCardForm.TurnoverGrowthValue.value =  localStorage.TurnoverGrowthValue;</v>
      </c>
      <c r="AB64" t="s">
        <v>449</v>
      </c>
      <c r="AC64" t="str">
        <f t="shared" si="6"/>
        <v xml:space="preserve">           TurnoverGrowthValue  FLOAT,</v>
      </c>
      <c r="AD64" t="str">
        <f t="shared" si="21"/>
        <v xml:space="preserve">       TurnoverGrowthValue                         = '$TurnoverGrowthValue',</v>
      </c>
    </row>
    <row r="65" spans="1:30" x14ac:dyDescent="0.25">
      <c r="A65">
        <v>63</v>
      </c>
      <c r="B65" t="s">
        <v>1546</v>
      </c>
      <c r="C65" t="s">
        <v>1450</v>
      </c>
      <c r="D65" t="str">
        <f t="shared" si="1"/>
        <v>TurnoverGrowthPass</v>
      </c>
      <c r="E65" t="str">
        <f t="shared" si="2"/>
        <v>TurnoverGrowthPass</v>
      </c>
      <c r="F65" s="3">
        <f t="shared" si="7"/>
        <v>18</v>
      </c>
      <c r="G65" s="3">
        <f>MAX(F:F)</f>
        <v>43</v>
      </c>
      <c r="H65" s="14" t="str">
        <f t="shared" si="8"/>
        <v xml:space="preserve">TurnoverGrowthPass                         </v>
      </c>
      <c r="I65" t="str">
        <f>D65</f>
        <v>TurnoverGrowthPass</v>
      </c>
      <c r="J65" s="3">
        <f t="shared" si="9"/>
        <v>18</v>
      </c>
      <c r="K65" s="3">
        <f>MAX(J:J)</f>
        <v>43</v>
      </c>
      <c r="L65" s="14" t="str">
        <f t="shared" si="10"/>
        <v xml:space="preserve">TurnoverGrowthPass                         </v>
      </c>
      <c r="M65" t="str">
        <f t="shared" si="11"/>
        <v>'TurnoverGrowthPass'</v>
      </c>
      <c r="N65" t="str">
        <f t="shared" si="12"/>
        <v>$TurnoverGrowthPass</v>
      </c>
      <c r="O65" t="str">
        <f t="shared" si="13"/>
        <v>'$TurnoverGrowthPass'</v>
      </c>
      <c r="P65">
        <f t="shared" si="14"/>
        <v>21</v>
      </c>
      <c r="Q65" s="3">
        <f>MAX(P:P)</f>
        <v>46</v>
      </c>
      <c r="R65" s="9" t="str">
        <f t="shared" si="15"/>
        <v xml:space="preserve">localStorage.TurnoverGrowthPass                         </v>
      </c>
      <c r="S65" s="7" t="str">
        <f t="shared" si="3"/>
        <v>FinancialAnalysis</v>
      </c>
      <c r="T65" t="str">
        <f t="shared" si="16"/>
        <v xml:space="preserve">'$TurnoverGrowthPass'                         </v>
      </c>
      <c r="U65" t="str">
        <f t="shared" si="17"/>
        <v>$TurnoverGrowthPass                          = NULL;// FinancialAnalysis</v>
      </c>
      <c r="V65" t="str">
        <f t="shared" si="18"/>
        <v xml:space="preserve">       if (typeof(localStorage.TurnoverGrowthPass                         )==  "undefined") { localStorage.TurnoverGrowthPass                          = ""};</v>
      </c>
      <c r="W65" t="str">
        <f t="shared" si="19"/>
        <v xml:space="preserve">         $TurnoverGrowthPass                                =  $row["TurnoverGrowthPass"];</v>
      </c>
      <c r="X65" t="str">
        <f t="shared" si="20"/>
        <v xml:space="preserve">         localStorage.TurnoverGrowthPass                          = '&lt;php? echo $TurnoverGrowthPass?&gt;' ;</v>
      </c>
      <c r="Y65" t="str">
        <f t="shared" si="0"/>
        <v>$TurnoverGrowthPass                          =  $_POST['TurnoverGrowthPass'] ;</v>
      </c>
      <c r="Z65" t="str">
        <f t="shared" si="4"/>
        <v xml:space="preserve">       localStorage.TurnoverGrowthPass                          =  document.ScoreCardForm.TurnoverGrowthPass.value;</v>
      </c>
      <c r="AA65" t="str">
        <f t="shared" si="5"/>
        <v xml:space="preserve">   document.ScoreCardForm.TurnoverGrowthPass.value =  localStorage.TurnoverGrowthPass;</v>
      </c>
      <c r="AB65" t="s">
        <v>742</v>
      </c>
      <c r="AC65" t="str">
        <f t="shared" si="6"/>
        <v xml:space="preserve">           TurnoverGrowthPass  BOOLEAN,</v>
      </c>
      <c r="AD65" t="str">
        <f t="shared" si="21"/>
        <v xml:space="preserve">       TurnoverGrowthPass                          = '$TurnoverGrowthPass',</v>
      </c>
    </row>
    <row r="66" spans="1:30" x14ac:dyDescent="0.25">
      <c r="A66">
        <v>64</v>
      </c>
      <c r="B66" t="s">
        <v>1546</v>
      </c>
      <c r="C66" t="s">
        <v>1451</v>
      </c>
      <c r="D66" t="str">
        <f t="shared" si="1"/>
        <v>TurnoverGrowthMaxScore</v>
      </c>
      <c r="E66" t="str">
        <f t="shared" si="2"/>
        <v>TurnoverGrowthMaxScore</v>
      </c>
      <c r="F66" s="3">
        <f t="shared" si="7"/>
        <v>22</v>
      </c>
      <c r="G66" s="3">
        <f>MAX(F:F)</f>
        <v>43</v>
      </c>
      <c r="H66" s="14" t="str">
        <f t="shared" si="8"/>
        <v xml:space="preserve">TurnoverGrowthMaxScore                     </v>
      </c>
      <c r="I66" t="str">
        <f>D66</f>
        <v>TurnoverGrowthMaxScore</v>
      </c>
      <c r="J66" s="3">
        <f t="shared" si="9"/>
        <v>22</v>
      </c>
      <c r="K66" s="3">
        <f>MAX(J:J)</f>
        <v>43</v>
      </c>
      <c r="L66" s="14" t="str">
        <f t="shared" si="10"/>
        <v xml:space="preserve">TurnoverGrowthMaxScore                     </v>
      </c>
      <c r="M66" t="str">
        <f t="shared" si="11"/>
        <v>'TurnoverGrowthMaxScore'</v>
      </c>
      <c r="N66" t="str">
        <f t="shared" si="12"/>
        <v>$TurnoverGrowthMaxScore</v>
      </c>
      <c r="O66" t="str">
        <f t="shared" si="13"/>
        <v>'$TurnoverGrowthMaxScore'</v>
      </c>
      <c r="P66">
        <f t="shared" si="14"/>
        <v>25</v>
      </c>
      <c r="Q66" s="3">
        <f>MAX(P:P)</f>
        <v>46</v>
      </c>
      <c r="R66" s="9" t="str">
        <f t="shared" si="15"/>
        <v xml:space="preserve">localStorage.TurnoverGrowthMaxScore                     </v>
      </c>
      <c r="S66" s="7" t="str">
        <f t="shared" si="3"/>
        <v>FinancialAnalysis</v>
      </c>
      <c r="T66" t="str">
        <f t="shared" si="16"/>
        <v xml:space="preserve">'$TurnoverGrowthMaxScore'                     </v>
      </c>
      <c r="U66" t="str">
        <f t="shared" si="17"/>
        <v>$TurnoverGrowthMaxScore                      = NULL;// FinancialAnalysis</v>
      </c>
      <c r="V66" t="str">
        <f t="shared" si="18"/>
        <v xml:space="preserve">       if (typeof(localStorage.TurnoverGrowthMaxScore                     )==  "undefined") { localStorage.TurnoverGrowthMaxScore                      = 0};</v>
      </c>
      <c r="W66" t="str">
        <f t="shared" si="19"/>
        <v xml:space="preserve">         $TurnoverGrowthMaxScore                            =  $row["TurnoverGrowthMaxScore"];</v>
      </c>
      <c r="X66" t="str">
        <f t="shared" si="20"/>
        <v xml:space="preserve">         localStorage.TurnoverGrowthMaxScore                      = '&lt;php? echo $TurnoverGrowthMaxScore?&gt;' ;</v>
      </c>
      <c r="Y66" t="str">
        <f t="shared" si="0"/>
        <v>$TurnoverGrowthMaxScore                      =  $_POST['TurnoverGrowthMaxScore'] ;</v>
      </c>
      <c r="Z66" t="str">
        <f t="shared" si="4"/>
        <v xml:space="preserve">       localStorage.TurnoverGrowthMaxScore                      =  document.ScoreCardForm.TurnoverGrowthMaxScore.value;</v>
      </c>
      <c r="AA66" t="str">
        <f t="shared" si="5"/>
        <v xml:space="preserve">   document.ScoreCardForm.TurnoverGrowthMaxScore.value =  localStorage.TurnoverGrowthMaxScore;</v>
      </c>
      <c r="AB66" t="s">
        <v>449</v>
      </c>
      <c r="AC66" t="str">
        <f t="shared" si="6"/>
        <v xml:space="preserve">           TurnoverGrowthMaxScore  FLOAT,</v>
      </c>
      <c r="AD66" t="str">
        <f t="shared" si="21"/>
        <v xml:space="preserve">       TurnoverGrowthMaxScore                      = '$TurnoverGrowthMaxScore',</v>
      </c>
    </row>
    <row r="67" spans="1:30" x14ac:dyDescent="0.25">
      <c r="A67">
        <v>65</v>
      </c>
      <c r="B67" t="s">
        <v>1546</v>
      </c>
      <c r="C67" t="s">
        <v>1452</v>
      </c>
      <c r="D67" t="str">
        <f t="shared" si="1"/>
        <v>TurnoverGrowthScore</v>
      </c>
      <c r="E67" t="str">
        <f t="shared" si="2"/>
        <v>TurnoverGrowthScore</v>
      </c>
      <c r="F67" s="3">
        <f t="shared" si="7"/>
        <v>19</v>
      </c>
      <c r="G67" s="3">
        <f>MAX(F:F)</f>
        <v>43</v>
      </c>
      <c r="H67" s="14" t="str">
        <f t="shared" si="8"/>
        <v xml:space="preserve">TurnoverGrowthScore                        </v>
      </c>
      <c r="I67" t="str">
        <f>D67</f>
        <v>TurnoverGrowthScore</v>
      </c>
      <c r="J67" s="3">
        <f t="shared" si="9"/>
        <v>19</v>
      </c>
      <c r="K67" s="3">
        <f>MAX(J:J)</f>
        <v>43</v>
      </c>
      <c r="L67" s="14" t="str">
        <f t="shared" si="10"/>
        <v xml:space="preserve">TurnoverGrowthScore                        </v>
      </c>
      <c r="M67" t="str">
        <f t="shared" si="11"/>
        <v>'TurnoverGrowthScore'</v>
      </c>
      <c r="N67" t="str">
        <f t="shared" si="12"/>
        <v>$TurnoverGrowthScore</v>
      </c>
      <c r="O67" t="str">
        <f t="shared" si="13"/>
        <v>'$TurnoverGrowthScore'</v>
      </c>
      <c r="P67">
        <f t="shared" si="14"/>
        <v>22</v>
      </c>
      <c r="Q67" s="3">
        <f>MAX(P:P)</f>
        <v>46</v>
      </c>
      <c r="R67" s="9" t="str">
        <f t="shared" si="15"/>
        <v xml:space="preserve">localStorage.TurnoverGrowthScore                        </v>
      </c>
      <c r="S67" s="7" t="str">
        <f t="shared" si="3"/>
        <v>FinancialAnalysis</v>
      </c>
      <c r="T67" t="str">
        <f t="shared" si="16"/>
        <v xml:space="preserve">'$TurnoverGrowthScore'                        </v>
      </c>
      <c r="U67" t="str">
        <f t="shared" si="17"/>
        <v>$TurnoverGrowthScore                         = NULL;// FinancialAnalysis</v>
      </c>
      <c r="V67" t="str">
        <f t="shared" si="18"/>
        <v xml:space="preserve">       if (typeof(localStorage.TurnoverGrowthScore                        )==  "undefined") { localStorage.TurnoverGrowthScore                         = 0};</v>
      </c>
      <c r="W67" t="str">
        <f t="shared" si="19"/>
        <v xml:space="preserve">         $TurnoverGrowthScore                               =  $row["TurnoverGrowthScore"];</v>
      </c>
      <c r="X67" t="str">
        <f t="shared" si="20"/>
        <v xml:space="preserve">         localStorage.TurnoverGrowthScore                         = '&lt;php? echo $TurnoverGrowthScore?&gt;' ;</v>
      </c>
      <c r="Y67" t="str">
        <f t="shared" ref="Y67:Y130" si="23">SUBSTITUTE(T67,"'","")&amp;" =  "&amp;"$_POST["&amp;M67&amp;"] "&amp;";"</f>
        <v>$TurnoverGrowthScore                         =  $_POST['TurnoverGrowthScore'] ;</v>
      </c>
      <c r="Z67" t="str">
        <f t="shared" si="4"/>
        <v xml:space="preserve">       localStorage.TurnoverGrowthScore                         =  document.ScoreCardForm.TurnoverGrowthScore.value;</v>
      </c>
      <c r="AA67" t="str">
        <f t="shared" si="5"/>
        <v xml:space="preserve">   document.ScoreCardForm.TurnoverGrowthScore.value =  localStorage.TurnoverGrowthScore;</v>
      </c>
      <c r="AB67" t="s">
        <v>449</v>
      </c>
      <c r="AC67" t="str">
        <f t="shared" si="6"/>
        <v xml:space="preserve">           TurnoverGrowthScore  FLOAT,</v>
      </c>
      <c r="AD67" t="str">
        <f t="shared" si="21"/>
        <v xml:space="preserve">       TurnoverGrowthScore                         = '$TurnoverGrowthScore',</v>
      </c>
    </row>
    <row r="68" spans="1:30" x14ac:dyDescent="0.25">
      <c r="A68">
        <v>66</v>
      </c>
      <c r="B68" t="s">
        <v>1546</v>
      </c>
      <c r="C68" t="s">
        <v>1453</v>
      </c>
      <c r="D68" t="str">
        <f t="shared" ref="D68:D131" si="24">C68</f>
        <v>TurnoverGrowthComment</v>
      </c>
      <c r="E68" t="str">
        <f t="shared" ref="E68:E131" si="25">C68</f>
        <v>TurnoverGrowthComment</v>
      </c>
      <c r="F68" s="3">
        <f t="shared" si="7"/>
        <v>21</v>
      </c>
      <c r="G68" s="3">
        <f>MAX(F:F)</f>
        <v>43</v>
      </c>
      <c r="H68" s="14" t="str">
        <f t="shared" si="8"/>
        <v xml:space="preserve">TurnoverGrowthComment                      </v>
      </c>
      <c r="I68" t="str">
        <f>D68</f>
        <v>TurnoverGrowthComment</v>
      </c>
      <c r="J68" s="3">
        <f t="shared" si="9"/>
        <v>21</v>
      </c>
      <c r="K68" s="3">
        <f>MAX(J:J)</f>
        <v>43</v>
      </c>
      <c r="L68" s="14" t="str">
        <f t="shared" si="10"/>
        <v xml:space="preserve">TurnoverGrowthComment                      </v>
      </c>
      <c r="M68" t="str">
        <f t="shared" si="11"/>
        <v>'TurnoverGrowthComment'</v>
      </c>
      <c r="N68" t="str">
        <f t="shared" si="12"/>
        <v>$TurnoverGrowthComment</v>
      </c>
      <c r="O68" t="str">
        <f t="shared" si="13"/>
        <v>'$TurnoverGrowthComment'</v>
      </c>
      <c r="P68">
        <f t="shared" si="14"/>
        <v>24</v>
      </c>
      <c r="Q68" s="3">
        <f>MAX(P:P)</f>
        <v>46</v>
      </c>
      <c r="R68" s="9" t="str">
        <f t="shared" si="15"/>
        <v xml:space="preserve">localStorage.TurnoverGrowthComment                      </v>
      </c>
      <c r="S68" s="7" t="str">
        <f t="shared" ref="S68:S131" si="26">B68</f>
        <v>FinancialAnalysis</v>
      </c>
      <c r="T68" t="str">
        <f t="shared" si="16"/>
        <v xml:space="preserve">'$TurnoverGrowthComment'                      </v>
      </c>
      <c r="U68" t="str">
        <f t="shared" si="17"/>
        <v>$TurnoverGrowthComment                       = NULL;// FinancialAnalysis</v>
      </c>
      <c r="V68" t="str">
        <f t="shared" si="18"/>
        <v xml:space="preserve">       if (typeof(localStorage.TurnoverGrowthComment                      )==  "undefined") { localStorage.TurnoverGrowthComment                       = ""};</v>
      </c>
      <c r="W68" t="str">
        <f t="shared" si="19"/>
        <v xml:space="preserve">         $TurnoverGrowthComment                             =  $row["TurnoverGrowthComment"];</v>
      </c>
      <c r="X68" t="str">
        <f t="shared" si="20"/>
        <v xml:space="preserve">         localStorage.TurnoverGrowthComment                       = '&lt;php? echo $TurnoverGrowthComment?&gt;' ;</v>
      </c>
      <c r="Y68" t="str">
        <f t="shared" si="23"/>
        <v>$TurnoverGrowthComment                       =  $_POST['TurnoverGrowthComment'] ;</v>
      </c>
      <c r="Z68" t="str">
        <f t="shared" ref="Z68:Z131" si="27">"       "&amp;R68&amp;" =  document.ScoreCardForm."&amp;I68&amp;".value;"</f>
        <v xml:space="preserve">       localStorage.TurnoverGrowthComment                       =  document.ScoreCardForm.TurnoverGrowthComment.value;</v>
      </c>
      <c r="AA68" t="str">
        <f t="shared" ref="AA68:AA131" si="28">"   document.ScoreCardForm."&amp;I68&amp;".value"&amp;" =  "&amp;TRIM(R68)&amp;";"</f>
        <v xml:space="preserve">   document.ScoreCardForm.TurnoverGrowthComment.value =  localStorage.TurnoverGrowthComment;</v>
      </c>
      <c r="AB68" t="s">
        <v>1552</v>
      </c>
      <c r="AC68" t="str">
        <f t="shared" ref="AC68:AC131" si="29" xml:space="preserve"> "           "&amp;I68&amp;"  "&amp;AB68&amp;","</f>
        <v xml:space="preserve">           TurnoverGrowthComment  VARCHAR(250),</v>
      </c>
      <c r="AD68" t="str">
        <f t="shared" si="21"/>
        <v xml:space="preserve">       TurnoverGrowthComment                       = '$TurnoverGrowthComment',</v>
      </c>
    </row>
    <row r="69" spans="1:30" x14ac:dyDescent="0.25">
      <c r="A69">
        <v>67</v>
      </c>
      <c r="B69" t="s">
        <v>1546</v>
      </c>
      <c r="C69" t="s">
        <v>1454</v>
      </c>
      <c r="D69" t="str">
        <f t="shared" si="24"/>
        <v>ROABenchmarkType</v>
      </c>
      <c r="E69" t="str">
        <f t="shared" si="25"/>
        <v>ROABenchmarkType</v>
      </c>
      <c r="F69" s="3">
        <f t="shared" si="7"/>
        <v>16</v>
      </c>
      <c r="G69" s="3">
        <f>MAX(F:F)</f>
        <v>43</v>
      </c>
      <c r="H69" s="14" t="str">
        <f t="shared" si="8"/>
        <v xml:space="preserve">ROABenchmarkType                           </v>
      </c>
      <c r="I69" t="str">
        <f>D69</f>
        <v>ROABenchmarkType</v>
      </c>
      <c r="J69" s="3">
        <f t="shared" si="9"/>
        <v>16</v>
      </c>
      <c r="K69" s="3">
        <f>MAX(J:J)</f>
        <v>43</v>
      </c>
      <c r="L69" s="14" t="str">
        <f t="shared" si="10"/>
        <v xml:space="preserve">ROABenchmarkType                           </v>
      </c>
      <c r="M69" t="str">
        <f t="shared" si="11"/>
        <v>'ROABenchmarkType'</v>
      </c>
      <c r="N69" t="str">
        <f t="shared" si="12"/>
        <v>$ROABenchmarkType</v>
      </c>
      <c r="O69" t="str">
        <f t="shared" si="13"/>
        <v>'$ROABenchmarkType'</v>
      </c>
      <c r="P69">
        <f t="shared" si="14"/>
        <v>19</v>
      </c>
      <c r="Q69" s="3">
        <f>MAX(P:P)</f>
        <v>46</v>
      </c>
      <c r="R69" s="9" t="str">
        <f t="shared" si="15"/>
        <v xml:space="preserve">localStorage.ROABenchmarkType                           </v>
      </c>
      <c r="S69" s="7" t="str">
        <f t="shared" si="26"/>
        <v>FinancialAnalysis</v>
      </c>
      <c r="T69" t="str">
        <f t="shared" si="16"/>
        <v xml:space="preserve">'$ROABenchmarkType'                           </v>
      </c>
      <c r="U69" t="str">
        <f t="shared" si="17"/>
        <v>$ROABenchmarkType                            = NULL;// FinancialAnalysis</v>
      </c>
      <c r="V69" t="str">
        <f t="shared" si="18"/>
        <v xml:space="preserve">       if (typeof(localStorage.ROABenchmarkType                           )==  "undefined") { localStorage.ROABenchmarkType                            = ""};</v>
      </c>
      <c r="W69" t="str">
        <f t="shared" si="19"/>
        <v xml:space="preserve">         $ROABenchmarkType                                  =  $row["ROABenchmarkType"];</v>
      </c>
      <c r="X69" t="str">
        <f t="shared" si="20"/>
        <v xml:space="preserve">         localStorage.ROABenchmarkType                            = '&lt;php? echo $ROABenchmarkType?&gt;' ;</v>
      </c>
      <c r="Y69" t="str">
        <f t="shared" si="23"/>
        <v>$ROABenchmarkType                            =  $_POST['ROABenchmarkType'] ;</v>
      </c>
      <c r="Z69" t="str">
        <f t="shared" si="27"/>
        <v xml:space="preserve">       localStorage.ROABenchmarkType                            =  document.ScoreCardForm.ROABenchmarkType.value;</v>
      </c>
      <c r="AA69" t="str">
        <f t="shared" si="28"/>
        <v xml:space="preserve">   document.ScoreCardForm.ROABenchmarkType.value =  localStorage.ROABenchmarkType;</v>
      </c>
      <c r="AB69" t="s">
        <v>739</v>
      </c>
      <c r="AC69" t="str">
        <f t="shared" si="29"/>
        <v xml:space="preserve">           ROABenchmarkType  VARCHAR(50),</v>
      </c>
      <c r="AD69" t="str">
        <f t="shared" si="21"/>
        <v xml:space="preserve">       ROABenchmarkType                            = '$ROABenchmarkType',</v>
      </c>
    </row>
    <row r="70" spans="1:30" x14ac:dyDescent="0.25">
      <c r="A70">
        <v>68</v>
      </c>
      <c r="B70" t="s">
        <v>1546</v>
      </c>
      <c r="C70" t="s">
        <v>1455</v>
      </c>
      <c r="D70" t="str">
        <f t="shared" si="24"/>
        <v>ROAPolicyBenchmarkValue</v>
      </c>
      <c r="E70" t="str">
        <f t="shared" si="25"/>
        <v>ROAPolicyBenchmarkValue</v>
      </c>
      <c r="F70" s="3">
        <f t="shared" si="7"/>
        <v>23</v>
      </c>
      <c r="G70" s="3">
        <f>MAX(F:F)</f>
        <v>43</v>
      </c>
      <c r="H70" s="14" t="str">
        <f t="shared" si="8"/>
        <v xml:space="preserve">ROAPolicyBenchmarkValue                    </v>
      </c>
      <c r="I70" t="str">
        <f>D70</f>
        <v>ROAPolicyBenchmarkValue</v>
      </c>
      <c r="J70" s="3">
        <f t="shared" si="9"/>
        <v>23</v>
      </c>
      <c r="K70" s="3">
        <f>MAX(J:J)</f>
        <v>43</v>
      </c>
      <c r="L70" s="14" t="str">
        <f t="shared" si="10"/>
        <v xml:space="preserve">ROAPolicyBenchmarkValue                    </v>
      </c>
      <c r="M70" t="str">
        <f t="shared" si="11"/>
        <v>'ROAPolicyBenchmarkValue'</v>
      </c>
      <c r="N70" t="str">
        <f t="shared" si="12"/>
        <v>$ROAPolicyBenchmarkValue</v>
      </c>
      <c r="O70" t="str">
        <f t="shared" si="13"/>
        <v>'$ROAPolicyBenchmarkValue'</v>
      </c>
      <c r="P70">
        <f t="shared" si="14"/>
        <v>26</v>
      </c>
      <c r="Q70" s="3">
        <f>MAX(P:P)</f>
        <v>46</v>
      </c>
      <c r="R70" s="9" t="str">
        <f t="shared" si="15"/>
        <v xml:space="preserve">localStorage.ROAPolicyBenchmarkValue                    </v>
      </c>
      <c r="S70" s="7" t="str">
        <f t="shared" si="26"/>
        <v>FinancialAnalysis</v>
      </c>
      <c r="T70" t="str">
        <f t="shared" si="16"/>
        <v xml:space="preserve">'$ROAPolicyBenchmarkValue'                    </v>
      </c>
      <c r="U70" t="str">
        <f t="shared" si="17"/>
        <v>$ROAPolicyBenchmarkValue                     = NULL;// FinancialAnalysis</v>
      </c>
      <c r="V70" t="str">
        <f t="shared" si="18"/>
        <v xml:space="preserve">       if (typeof(localStorage.ROAPolicyBenchmarkValue                    )==  "undefined") { localStorage.ROAPolicyBenchmarkValue                     = ""};</v>
      </c>
      <c r="W70" t="str">
        <f t="shared" si="19"/>
        <v xml:space="preserve">         $ROAPolicyBenchmarkValue                           =  $row["ROAPolicyBenchmarkValue"];</v>
      </c>
      <c r="X70" t="str">
        <f t="shared" si="20"/>
        <v xml:space="preserve">         localStorage.ROAPolicyBenchmarkValue                     = '&lt;php? echo $ROAPolicyBenchmarkValue?&gt;' ;</v>
      </c>
      <c r="Y70" t="str">
        <f t="shared" si="23"/>
        <v>$ROAPolicyBenchmarkValue                     =  $_POST['ROAPolicyBenchmarkValue'] ;</v>
      </c>
      <c r="Z70" t="str">
        <f t="shared" si="27"/>
        <v xml:space="preserve">       localStorage.ROAPolicyBenchmarkValue                     =  document.ScoreCardForm.ROAPolicyBenchmarkValue.value;</v>
      </c>
      <c r="AA70" t="str">
        <f t="shared" si="28"/>
        <v xml:space="preserve">   document.ScoreCardForm.ROAPolicyBenchmarkValue.value =  localStorage.ROAPolicyBenchmarkValue;</v>
      </c>
      <c r="AB70" t="s">
        <v>449</v>
      </c>
      <c r="AC70" t="str">
        <f t="shared" si="29"/>
        <v xml:space="preserve">           ROAPolicyBenchmarkValue  FLOAT,</v>
      </c>
      <c r="AD70" t="str">
        <f t="shared" si="21"/>
        <v xml:space="preserve">       ROAPolicyBenchmarkValue                     = '$ROAPolicyBenchmarkValue',</v>
      </c>
    </row>
    <row r="71" spans="1:30" x14ac:dyDescent="0.25">
      <c r="A71">
        <v>69</v>
      </c>
      <c r="B71" t="s">
        <v>1546</v>
      </c>
      <c r="C71" t="s">
        <v>1456</v>
      </c>
      <c r="D71" t="str">
        <f t="shared" si="24"/>
        <v>ROABenchmarkValue</v>
      </c>
      <c r="E71" t="str">
        <f t="shared" si="25"/>
        <v>ROABenchmarkValue</v>
      </c>
      <c r="F71" s="3">
        <f t="shared" ref="F71:F109" si="30">LEN(E71)</f>
        <v>17</v>
      </c>
      <c r="G71" s="3">
        <f>MAX(F:F)</f>
        <v>43</v>
      </c>
      <c r="H71" s="14" t="str">
        <f t="shared" ref="H71:H109" si="31">E71&amp;REPT(" ",G71-F71)</f>
        <v xml:space="preserve">ROABenchmarkValue                          </v>
      </c>
      <c r="I71" t="str">
        <f>D71</f>
        <v>ROABenchmarkValue</v>
      </c>
      <c r="J71" s="3">
        <f t="shared" ref="J71:J109" si="32">LEN(I71)</f>
        <v>17</v>
      </c>
      <c r="K71" s="3">
        <f>MAX(J:J)</f>
        <v>43</v>
      </c>
      <c r="L71" s="14" t="str">
        <f t="shared" ref="L71:L109" si="33">I71&amp;REPT(" ",K71-J71)</f>
        <v xml:space="preserve">ROABenchmarkValue                          </v>
      </c>
      <c r="M71" t="str">
        <f t="shared" ref="M71:M109" si="34">"'"&amp;I71&amp;"'"</f>
        <v>'ROABenchmarkValue'</v>
      </c>
      <c r="N71" t="str">
        <f t="shared" ref="N71:N109" si="35">"$"&amp;I71</f>
        <v>$ROABenchmarkValue</v>
      </c>
      <c r="O71" t="str">
        <f t="shared" ref="O71:O109" si="36">"'"&amp;N71&amp;"'"</f>
        <v>'$ROABenchmarkValue'</v>
      </c>
      <c r="P71">
        <f t="shared" ref="P71:P109" si="37">LEN(O71)</f>
        <v>20</v>
      </c>
      <c r="Q71" s="3">
        <f>MAX(P:P)</f>
        <v>46</v>
      </c>
      <c r="R71" s="9" t="str">
        <f t="shared" ref="R71:R109" si="38">"localStorage."&amp;L71</f>
        <v xml:space="preserve">localStorage.ROABenchmarkValue                          </v>
      </c>
      <c r="S71" s="7" t="str">
        <f t="shared" si="26"/>
        <v>FinancialAnalysis</v>
      </c>
      <c r="T71" t="str">
        <f t="shared" ref="T71:T109" si="39">O71&amp;REPT(" ",Q71-P71)</f>
        <v xml:space="preserve">'$ROABenchmarkValue'                          </v>
      </c>
      <c r="U71" t="str">
        <f t="shared" ref="U71:U109" si="40">SUBSTITUTE(T71,"'","")&amp;" = "&amp;"NULL"&amp;";" &amp; "// "&amp;S71</f>
        <v>$ROABenchmarkValue                           = NULL;// FinancialAnalysis</v>
      </c>
      <c r="V71" t="str">
        <f t="shared" ref="V71:V109" si="41">"       if ("&amp;"typeof("&amp;R71&amp;")"&amp;"==  "&amp;CHAR(34)&amp;"undefined"&amp;CHAR(34)&amp;") { "&amp;R71&amp;" = "&amp;IF(RIGHT(I71,5)="Score",0,IF(RIGHT(I71,6)="Rating",CHAR(34)&amp;"Medium"&amp;CHAR(34),CHAR(34)&amp;""&amp;CHAR(34)))&amp;"};"</f>
        <v xml:space="preserve">       if (typeof(localStorage.ROABenchmarkValue                          )==  "undefined") { localStorage.ROABenchmarkValue                           = ""};</v>
      </c>
      <c r="W71" t="str">
        <f t="shared" ref="W71:W109" si="42">"         $"&amp;H71&amp;"       =  $row["&amp;CHAR(34)&amp;E71&amp;CHAR(34)&amp;"];"</f>
        <v xml:space="preserve">         $ROABenchmarkValue                                 =  $row["ROABenchmarkValue"];</v>
      </c>
      <c r="X71" t="str">
        <f t="shared" ref="X71:X109" si="43">"         "&amp;R71&amp;" = '&lt;php? echo "&amp;SUBSTITUTE( O71,"'","")&amp;"?&gt;' ;"</f>
        <v xml:space="preserve">         localStorage.ROABenchmarkValue                           = '&lt;php? echo $ROABenchmarkValue?&gt;' ;</v>
      </c>
      <c r="Y71" t="str">
        <f t="shared" si="23"/>
        <v>$ROABenchmarkValue                           =  $_POST['ROABenchmarkValue'] ;</v>
      </c>
      <c r="Z71" t="str">
        <f t="shared" si="27"/>
        <v xml:space="preserve">       localStorage.ROABenchmarkValue                           =  document.ScoreCardForm.ROABenchmarkValue.value;</v>
      </c>
      <c r="AA71" t="str">
        <f t="shared" si="28"/>
        <v xml:space="preserve">   document.ScoreCardForm.ROABenchmarkValue.value =  localStorage.ROABenchmarkValue;</v>
      </c>
      <c r="AB71" t="s">
        <v>449</v>
      </c>
      <c r="AC71" t="str">
        <f t="shared" si="29"/>
        <v xml:space="preserve">           ROABenchmarkValue  FLOAT,</v>
      </c>
      <c r="AD71" t="str">
        <f t="shared" ref="AD71:AD109" si="44">"       "&amp;H71&amp;" = "&amp;O71&amp;","</f>
        <v xml:space="preserve">       ROABenchmarkValue                           = '$ROABenchmarkValue',</v>
      </c>
    </row>
    <row r="72" spans="1:30" x14ac:dyDescent="0.25">
      <c r="A72">
        <v>70</v>
      </c>
      <c r="B72" t="s">
        <v>1546</v>
      </c>
      <c r="C72" t="s">
        <v>1457</v>
      </c>
      <c r="D72" t="str">
        <f t="shared" si="24"/>
        <v>ROAAppliedBenchmarkValue</v>
      </c>
      <c r="E72" t="str">
        <f t="shared" si="25"/>
        <v>ROAAppliedBenchmarkValue</v>
      </c>
      <c r="F72" s="3">
        <f t="shared" si="30"/>
        <v>24</v>
      </c>
      <c r="G72" s="3">
        <f>MAX(F:F)</f>
        <v>43</v>
      </c>
      <c r="H72" s="14" t="str">
        <f t="shared" si="31"/>
        <v xml:space="preserve">ROAAppliedBenchmarkValue                   </v>
      </c>
      <c r="I72" t="str">
        <f>D72</f>
        <v>ROAAppliedBenchmarkValue</v>
      </c>
      <c r="J72" s="3">
        <f t="shared" si="32"/>
        <v>24</v>
      </c>
      <c r="K72" s="3">
        <f>MAX(J:J)</f>
        <v>43</v>
      </c>
      <c r="L72" s="14" t="str">
        <f t="shared" si="33"/>
        <v xml:space="preserve">ROAAppliedBenchmarkValue                   </v>
      </c>
      <c r="M72" t="str">
        <f t="shared" si="34"/>
        <v>'ROAAppliedBenchmarkValue'</v>
      </c>
      <c r="N72" t="str">
        <f t="shared" si="35"/>
        <v>$ROAAppliedBenchmarkValue</v>
      </c>
      <c r="O72" t="str">
        <f t="shared" si="36"/>
        <v>'$ROAAppliedBenchmarkValue'</v>
      </c>
      <c r="P72">
        <f t="shared" si="37"/>
        <v>27</v>
      </c>
      <c r="Q72" s="3">
        <f>MAX(P:P)</f>
        <v>46</v>
      </c>
      <c r="R72" s="9" t="str">
        <f t="shared" si="38"/>
        <v xml:space="preserve">localStorage.ROAAppliedBenchmarkValue                   </v>
      </c>
      <c r="S72" s="7" t="str">
        <f t="shared" si="26"/>
        <v>FinancialAnalysis</v>
      </c>
      <c r="T72" t="str">
        <f t="shared" si="39"/>
        <v xml:space="preserve">'$ROAAppliedBenchmarkValue'                   </v>
      </c>
      <c r="U72" t="str">
        <f t="shared" si="40"/>
        <v>$ROAAppliedBenchmarkValue                    = NULL;// FinancialAnalysis</v>
      </c>
      <c r="V72" t="str">
        <f t="shared" si="41"/>
        <v xml:space="preserve">       if (typeof(localStorage.ROAAppliedBenchmarkValue                   )==  "undefined") { localStorage.ROAAppliedBenchmarkValue                    = ""};</v>
      </c>
      <c r="W72" t="str">
        <f t="shared" si="42"/>
        <v xml:space="preserve">         $ROAAppliedBenchmarkValue                          =  $row["ROAAppliedBenchmarkValue"];</v>
      </c>
      <c r="X72" t="str">
        <f t="shared" si="43"/>
        <v xml:space="preserve">         localStorage.ROAAppliedBenchmarkValue                    = '&lt;php? echo $ROAAppliedBenchmarkValue?&gt;' ;</v>
      </c>
      <c r="Y72" t="str">
        <f t="shared" si="23"/>
        <v>$ROAAppliedBenchmarkValue                    =  $_POST['ROAAppliedBenchmarkValue'] ;</v>
      </c>
      <c r="Z72" t="str">
        <f t="shared" si="27"/>
        <v xml:space="preserve">       localStorage.ROAAppliedBenchmarkValue                    =  document.ScoreCardForm.ROAAppliedBenchmarkValue.value;</v>
      </c>
      <c r="AA72" t="str">
        <f t="shared" si="28"/>
        <v xml:space="preserve">   document.ScoreCardForm.ROAAppliedBenchmarkValue.value =  localStorage.ROAAppliedBenchmarkValue;</v>
      </c>
      <c r="AB72" t="s">
        <v>449</v>
      </c>
      <c r="AC72" t="str">
        <f t="shared" si="29"/>
        <v xml:space="preserve">           ROAAppliedBenchmarkValue  FLOAT,</v>
      </c>
      <c r="AD72" t="str">
        <f t="shared" si="44"/>
        <v xml:space="preserve">       ROAAppliedBenchmarkValue                    = '$ROAAppliedBenchmarkValue',</v>
      </c>
    </row>
    <row r="73" spans="1:30" x14ac:dyDescent="0.25">
      <c r="A73">
        <v>71</v>
      </c>
      <c r="B73" t="s">
        <v>1546</v>
      </c>
      <c r="C73" t="s">
        <v>1458</v>
      </c>
      <c r="D73" t="str">
        <f t="shared" si="24"/>
        <v>ROAValue</v>
      </c>
      <c r="E73" t="str">
        <f t="shared" si="25"/>
        <v>ROAValue</v>
      </c>
      <c r="F73" s="3">
        <f t="shared" si="30"/>
        <v>8</v>
      </c>
      <c r="G73" s="3">
        <f>MAX(F:F)</f>
        <v>43</v>
      </c>
      <c r="H73" s="14" t="str">
        <f t="shared" si="31"/>
        <v xml:space="preserve">ROAValue                                   </v>
      </c>
      <c r="I73" t="str">
        <f>D73</f>
        <v>ROAValue</v>
      </c>
      <c r="J73" s="3">
        <f t="shared" si="32"/>
        <v>8</v>
      </c>
      <c r="K73" s="3">
        <f>MAX(J:J)</f>
        <v>43</v>
      </c>
      <c r="L73" s="14" t="str">
        <f t="shared" si="33"/>
        <v xml:space="preserve">ROAValue                                   </v>
      </c>
      <c r="M73" t="str">
        <f t="shared" si="34"/>
        <v>'ROAValue'</v>
      </c>
      <c r="N73" t="str">
        <f t="shared" si="35"/>
        <v>$ROAValue</v>
      </c>
      <c r="O73" t="str">
        <f t="shared" si="36"/>
        <v>'$ROAValue'</v>
      </c>
      <c r="P73">
        <f t="shared" si="37"/>
        <v>11</v>
      </c>
      <c r="Q73" s="3">
        <f>MAX(P:P)</f>
        <v>46</v>
      </c>
      <c r="R73" s="9" t="str">
        <f t="shared" si="38"/>
        <v xml:space="preserve">localStorage.ROAValue                                   </v>
      </c>
      <c r="S73" s="7" t="str">
        <f t="shared" si="26"/>
        <v>FinancialAnalysis</v>
      </c>
      <c r="T73" t="str">
        <f t="shared" si="39"/>
        <v xml:space="preserve">'$ROAValue'                                   </v>
      </c>
      <c r="U73" t="str">
        <f t="shared" si="40"/>
        <v>$ROAValue                                    = NULL;// FinancialAnalysis</v>
      </c>
      <c r="V73" t="str">
        <f t="shared" si="41"/>
        <v xml:space="preserve">       if (typeof(localStorage.ROAValue                                   )==  "undefined") { localStorage.ROAValue                                    = ""};</v>
      </c>
      <c r="W73" t="str">
        <f t="shared" si="42"/>
        <v xml:space="preserve">         $ROAValue                                          =  $row["ROAValue"];</v>
      </c>
      <c r="X73" t="str">
        <f t="shared" si="43"/>
        <v xml:space="preserve">         localStorage.ROAValue                                    = '&lt;php? echo $ROAValue?&gt;' ;</v>
      </c>
      <c r="Y73" t="str">
        <f t="shared" si="23"/>
        <v>$ROAValue                                    =  $_POST['ROAValue'] ;</v>
      </c>
      <c r="Z73" t="str">
        <f t="shared" si="27"/>
        <v xml:space="preserve">       localStorage.ROAValue                                    =  document.ScoreCardForm.ROAValue.value;</v>
      </c>
      <c r="AA73" t="str">
        <f t="shared" si="28"/>
        <v xml:space="preserve">   document.ScoreCardForm.ROAValue.value =  localStorage.ROAValue;</v>
      </c>
      <c r="AB73" t="s">
        <v>449</v>
      </c>
      <c r="AC73" t="str">
        <f t="shared" si="29"/>
        <v xml:space="preserve">           ROAValue  FLOAT,</v>
      </c>
      <c r="AD73" t="str">
        <f t="shared" si="44"/>
        <v xml:space="preserve">       ROAValue                                    = '$ROAValue',</v>
      </c>
    </row>
    <row r="74" spans="1:30" x14ac:dyDescent="0.25">
      <c r="A74">
        <v>72</v>
      </c>
      <c r="B74" t="s">
        <v>1546</v>
      </c>
      <c r="C74" t="s">
        <v>1459</v>
      </c>
      <c r="D74" t="str">
        <f t="shared" si="24"/>
        <v>ROAPass</v>
      </c>
      <c r="E74" t="str">
        <f t="shared" si="25"/>
        <v>ROAPass</v>
      </c>
      <c r="F74" s="3">
        <f t="shared" si="30"/>
        <v>7</v>
      </c>
      <c r="G74" s="3">
        <f>MAX(F:F)</f>
        <v>43</v>
      </c>
      <c r="H74" s="14" t="str">
        <f t="shared" si="31"/>
        <v xml:space="preserve">ROAPass                                    </v>
      </c>
      <c r="I74" t="str">
        <f>D74</f>
        <v>ROAPass</v>
      </c>
      <c r="J74" s="3">
        <f t="shared" si="32"/>
        <v>7</v>
      </c>
      <c r="K74" s="3">
        <f>MAX(J:J)</f>
        <v>43</v>
      </c>
      <c r="L74" s="14" t="str">
        <f t="shared" si="33"/>
        <v xml:space="preserve">ROAPass                                    </v>
      </c>
      <c r="M74" t="str">
        <f t="shared" si="34"/>
        <v>'ROAPass'</v>
      </c>
      <c r="N74" t="str">
        <f t="shared" si="35"/>
        <v>$ROAPass</v>
      </c>
      <c r="O74" t="str">
        <f t="shared" si="36"/>
        <v>'$ROAPass'</v>
      </c>
      <c r="P74">
        <f t="shared" si="37"/>
        <v>10</v>
      </c>
      <c r="Q74" s="3">
        <f>MAX(P:P)</f>
        <v>46</v>
      </c>
      <c r="R74" s="9" t="str">
        <f t="shared" si="38"/>
        <v xml:space="preserve">localStorage.ROAPass                                    </v>
      </c>
      <c r="S74" s="7" t="str">
        <f t="shared" si="26"/>
        <v>FinancialAnalysis</v>
      </c>
      <c r="T74" t="str">
        <f t="shared" si="39"/>
        <v xml:space="preserve">'$ROAPass'                                    </v>
      </c>
      <c r="U74" t="str">
        <f t="shared" si="40"/>
        <v>$ROAPass                                     = NULL;// FinancialAnalysis</v>
      </c>
      <c r="V74" t="str">
        <f t="shared" si="41"/>
        <v xml:space="preserve">       if (typeof(localStorage.ROAPass                                    )==  "undefined") { localStorage.ROAPass                                     = ""};</v>
      </c>
      <c r="W74" t="str">
        <f t="shared" si="42"/>
        <v xml:space="preserve">         $ROAPass                                           =  $row["ROAPass"];</v>
      </c>
      <c r="X74" t="str">
        <f t="shared" si="43"/>
        <v xml:space="preserve">         localStorage.ROAPass                                     = '&lt;php? echo $ROAPass?&gt;' ;</v>
      </c>
      <c r="Y74" t="str">
        <f t="shared" si="23"/>
        <v>$ROAPass                                     =  $_POST['ROAPass'] ;</v>
      </c>
      <c r="Z74" t="str">
        <f t="shared" si="27"/>
        <v xml:space="preserve">       localStorage.ROAPass                                     =  document.ScoreCardForm.ROAPass.value;</v>
      </c>
      <c r="AA74" t="str">
        <f t="shared" si="28"/>
        <v xml:space="preserve">   document.ScoreCardForm.ROAPass.value =  localStorage.ROAPass;</v>
      </c>
      <c r="AB74" t="s">
        <v>742</v>
      </c>
      <c r="AC74" t="str">
        <f t="shared" si="29"/>
        <v xml:space="preserve">           ROAPass  BOOLEAN,</v>
      </c>
      <c r="AD74" t="str">
        <f t="shared" si="44"/>
        <v xml:space="preserve">       ROAPass                                     = '$ROAPass',</v>
      </c>
    </row>
    <row r="75" spans="1:30" x14ac:dyDescent="0.25">
      <c r="A75">
        <v>73</v>
      </c>
      <c r="B75" t="s">
        <v>1546</v>
      </c>
      <c r="C75" t="s">
        <v>1460</v>
      </c>
      <c r="D75" t="str">
        <f t="shared" si="24"/>
        <v>ROAMaxScore</v>
      </c>
      <c r="E75" t="str">
        <f t="shared" si="25"/>
        <v>ROAMaxScore</v>
      </c>
      <c r="F75" s="3">
        <f t="shared" si="30"/>
        <v>11</v>
      </c>
      <c r="G75" s="3">
        <f>MAX(F:F)</f>
        <v>43</v>
      </c>
      <c r="H75" s="14" t="str">
        <f t="shared" si="31"/>
        <v xml:space="preserve">ROAMaxScore                                </v>
      </c>
      <c r="I75" t="str">
        <f>D75</f>
        <v>ROAMaxScore</v>
      </c>
      <c r="J75" s="3">
        <f t="shared" si="32"/>
        <v>11</v>
      </c>
      <c r="K75" s="3">
        <f>MAX(J:J)</f>
        <v>43</v>
      </c>
      <c r="L75" s="14" t="str">
        <f t="shared" si="33"/>
        <v xml:space="preserve">ROAMaxScore                                </v>
      </c>
      <c r="M75" t="str">
        <f t="shared" si="34"/>
        <v>'ROAMaxScore'</v>
      </c>
      <c r="N75" t="str">
        <f t="shared" si="35"/>
        <v>$ROAMaxScore</v>
      </c>
      <c r="O75" t="str">
        <f t="shared" si="36"/>
        <v>'$ROAMaxScore'</v>
      </c>
      <c r="P75">
        <f t="shared" si="37"/>
        <v>14</v>
      </c>
      <c r="Q75" s="3">
        <f>MAX(P:P)</f>
        <v>46</v>
      </c>
      <c r="R75" s="9" t="str">
        <f t="shared" si="38"/>
        <v xml:space="preserve">localStorage.ROAMaxScore                                </v>
      </c>
      <c r="S75" s="7" t="str">
        <f t="shared" si="26"/>
        <v>FinancialAnalysis</v>
      </c>
      <c r="T75" t="str">
        <f t="shared" si="39"/>
        <v xml:space="preserve">'$ROAMaxScore'                                </v>
      </c>
      <c r="U75" t="str">
        <f t="shared" si="40"/>
        <v>$ROAMaxScore                                 = NULL;// FinancialAnalysis</v>
      </c>
      <c r="V75" t="str">
        <f t="shared" si="41"/>
        <v xml:space="preserve">       if (typeof(localStorage.ROAMaxScore                                )==  "undefined") { localStorage.ROAMaxScore                                 = 0};</v>
      </c>
      <c r="W75" t="str">
        <f t="shared" si="42"/>
        <v xml:space="preserve">         $ROAMaxScore                                       =  $row["ROAMaxScore"];</v>
      </c>
      <c r="X75" t="str">
        <f t="shared" si="43"/>
        <v xml:space="preserve">         localStorage.ROAMaxScore                                 = '&lt;php? echo $ROAMaxScore?&gt;' ;</v>
      </c>
      <c r="Y75" t="str">
        <f t="shared" si="23"/>
        <v>$ROAMaxScore                                 =  $_POST['ROAMaxScore'] ;</v>
      </c>
      <c r="Z75" t="str">
        <f t="shared" si="27"/>
        <v xml:space="preserve">       localStorage.ROAMaxScore                                 =  document.ScoreCardForm.ROAMaxScore.value;</v>
      </c>
      <c r="AA75" t="str">
        <f t="shared" si="28"/>
        <v xml:space="preserve">   document.ScoreCardForm.ROAMaxScore.value =  localStorage.ROAMaxScore;</v>
      </c>
      <c r="AB75" t="s">
        <v>449</v>
      </c>
      <c r="AC75" t="str">
        <f t="shared" si="29"/>
        <v xml:space="preserve">           ROAMaxScore  FLOAT,</v>
      </c>
      <c r="AD75" t="str">
        <f t="shared" si="44"/>
        <v xml:space="preserve">       ROAMaxScore                                 = '$ROAMaxScore',</v>
      </c>
    </row>
    <row r="76" spans="1:30" x14ac:dyDescent="0.25">
      <c r="A76">
        <v>74</v>
      </c>
      <c r="B76" t="s">
        <v>1546</v>
      </c>
      <c r="C76" t="s">
        <v>1461</v>
      </c>
      <c r="D76" t="str">
        <f t="shared" si="24"/>
        <v>ROAScore</v>
      </c>
      <c r="E76" t="str">
        <f t="shared" si="25"/>
        <v>ROAScore</v>
      </c>
      <c r="F76" s="3">
        <f t="shared" si="30"/>
        <v>8</v>
      </c>
      <c r="G76" s="3">
        <f>MAX(F:F)</f>
        <v>43</v>
      </c>
      <c r="H76" s="14" t="str">
        <f t="shared" si="31"/>
        <v xml:space="preserve">ROAScore                                   </v>
      </c>
      <c r="I76" t="str">
        <f>D76</f>
        <v>ROAScore</v>
      </c>
      <c r="J76" s="3">
        <f t="shared" si="32"/>
        <v>8</v>
      </c>
      <c r="K76" s="3">
        <f>MAX(J:J)</f>
        <v>43</v>
      </c>
      <c r="L76" s="14" t="str">
        <f t="shared" si="33"/>
        <v xml:space="preserve">ROAScore                                   </v>
      </c>
      <c r="M76" t="str">
        <f t="shared" si="34"/>
        <v>'ROAScore'</v>
      </c>
      <c r="N76" t="str">
        <f t="shared" si="35"/>
        <v>$ROAScore</v>
      </c>
      <c r="O76" t="str">
        <f t="shared" si="36"/>
        <v>'$ROAScore'</v>
      </c>
      <c r="P76">
        <f t="shared" si="37"/>
        <v>11</v>
      </c>
      <c r="Q76" s="3">
        <f>MAX(P:P)</f>
        <v>46</v>
      </c>
      <c r="R76" s="9" t="str">
        <f t="shared" si="38"/>
        <v xml:space="preserve">localStorage.ROAScore                                   </v>
      </c>
      <c r="S76" s="7" t="str">
        <f t="shared" si="26"/>
        <v>FinancialAnalysis</v>
      </c>
      <c r="T76" t="str">
        <f t="shared" si="39"/>
        <v xml:space="preserve">'$ROAScore'                                   </v>
      </c>
      <c r="U76" t="str">
        <f t="shared" si="40"/>
        <v>$ROAScore                                    = NULL;// FinancialAnalysis</v>
      </c>
      <c r="V76" t="str">
        <f t="shared" si="41"/>
        <v xml:space="preserve">       if (typeof(localStorage.ROAScore                                   )==  "undefined") { localStorage.ROAScore                                    = 0};</v>
      </c>
      <c r="W76" t="str">
        <f t="shared" si="42"/>
        <v xml:space="preserve">         $ROAScore                                          =  $row["ROAScore"];</v>
      </c>
      <c r="X76" t="str">
        <f t="shared" si="43"/>
        <v xml:space="preserve">         localStorage.ROAScore                                    = '&lt;php? echo $ROAScore?&gt;' ;</v>
      </c>
      <c r="Y76" t="str">
        <f t="shared" si="23"/>
        <v>$ROAScore                                    =  $_POST['ROAScore'] ;</v>
      </c>
      <c r="Z76" t="str">
        <f t="shared" si="27"/>
        <v xml:space="preserve">       localStorage.ROAScore                                    =  document.ScoreCardForm.ROAScore.value;</v>
      </c>
      <c r="AA76" t="str">
        <f t="shared" si="28"/>
        <v xml:space="preserve">   document.ScoreCardForm.ROAScore.value =  localStorage.ROAScore;</v>
      </c>
      <c r="AB76" t="s">
        <v>449</v>
      </c>
      <c r="AC76" t="str">
        <f t="shared" si="29"/>
        <v xml:space="preserve">           ROAScore  FLOAT,</v>
      </c>
      <c r="AD76" t="str">
        <f t="shared" si="44"/>
        <v xml:space="preserve">       ROAScore                                    = '$ROAScore',</v>
      </c>
    </row>
    <row r="77" spans="1:30" x14ac:dyDescent="0.25">
      <c r="A77">
        <v>75</v>
      </c>
      <c r="B77" t="s">
        <v>1546</v>
      </c>
      <c r="C77" t="s">
        <v>1462</v>
      </c>
      <c r="D77" t="str">
        <f t="shared" si="24"/>
        <v>ROAComment</v>
      </c>
      <c r="E77" t="str">
        <f t="shared" si="25"/>
        <v>ROAComment</v>
      </c>
      <c r="F77" s="3">
        <f t="shared" si="30"/>
        <v>10</v>
      </c>
      <c r="G77" s="3">
        <f>MAX(F:F)</f>
        <v>43</v>
      </c>
      <c r="H77" s="14" t="str">
        <f t="shared" si="31"/>
        <v xml:space="preserve">ROAComment                                 </v>
      </c>
      <c r="I77" t="str">
        <f>D77</f>
        <v>ROAComment</v>
      </c>
      <c r="J77" s="3">
        <f t="shared" si="32"/>
        <v>10</v>
      </c>
      <c r="K77" s="3">
        <f>MAX(J:J)</f>
        <v>43</v>
      </c>
      <c r="L77" s="14" t="str">
        <f t="shared" si="33"/>
        <v xml:space="preserve">ROAComment                                 </v>
      </c>
      <c r="M77" t="str">
        <f t="shared" si="34"/>
        <v>'ROAComment'</v>
      </c>
      <c r="N77" t="str">
        <f t="shared" si="35"/>
        <v>$ROAComment</v>
      </c>
      <c r="O77" t="str">
        <f t="shared" si="36"/>
        <v>'$ROAComment'</v>
      </c>
      <c r="P77">
        <f t="shared" si="37"/>
        <v>13</v>
      </c>
      <c r="Q77" s="3">
        <f>MAX(P:P)</f>
        <v>46</v>
      </c>
      <c r="R77" s="9" t="str">
        <f t="shared" si="38"/>
        <v xml:space="preserve">localStorage.ROAComment                                 </v>
      </c>
      <c r="S77" s="7" t="str">
        <f t="shared" si="26"/>
        <v>FinancialAnalysis</v>
      </c>
      <c r="T77" t="str">
        <f t="shared" si="39"/>
        <v xml:space="preserve">'$ROAComment'                                 </v>
      </c>
      <c r="U77" t="str">
        <f t="shared" si="40"/>
        <v>$ROAComment                                  = NULL;// FinancialAnalysis</v>
      </c>
      <c r="V77" t="str">
        <f t="shared" si="41"/>
        <v xml:space="preserve">       if (typeof(localStorage.ROAComment                                 )==  "undefined") { localStorage.ROAComment                                  = ""};</v>
      </c>
      <c r="W77" t="str">
        <f t="shared" si="42"/>
        <v xml:space="preserve">         $ROAComment                                        =  $row["ROAComment"];</v>
      </c>
      <c r="X77" t="str">
        <f t="shared" si="43"/>
        <v xml:space="preserve">         localStorage.ROAComment                                  = '&lt;php? echo $ROAComment?&gt;' ;</v>
      </c>
      <c r="Y77" t="str">
        <f t="shared" si="23"/>
        <v>$ROAComment                                  =  $_POST['ROAComment'] ;</v>
      </c>
      <c r="Z77" t="str">
        <f t="shared" si="27"/>
        <v xml:space="preserve">       localStorage.ROAComment                                  =  document.ScoreCardForm.ROAComment.value;</v>
      </c>
      <c r="AA77" t="str">
        <f t="shared" si="28"/>
        <v xml:space="preserve">   document.ScoreCardForm.ROAComment.value =  localStorage.ROAComment;</v>
      </c>
      <c r="AB77" t="s">
        <v>1552</v>
      </c>
      <c r="AC77" t="str">
        <f t="shared" si="29"/>
        <v xml:space="preserve">           ROAComment  VARCHAR(250),</v>
      </c>
      <c r="AD77" t="str">
        <f t="shared" si="44"/>
        <v xml:space="preserve">       ROAComment                                  = '$ROAComment',</v>
      </c>
    </row>
    <row r="78" spans="1:30" x14ac:dyDescent="0.25">
      <c r="A78">
        <v>76</v>
      </c>
      <c r="B78" t="s">
        <v>1546</v>
      </c>
      <c r="C78" t="s">
        <v>1463</v>
      </c>
      <c r="D78" t="str">
        <f t="shared" si="24"/>
        <v>ROIBenchmarkType</v>
      </c>
      <c r="E78" t="str">
        <f t="shared" si="25"/>
        <v>ROIBenchmarkType</v>
      </c>
      <c r="F78" s="3">
        <f t="shared" si="30"/>
        <v>16</v>
      </c>
      <c r="G78" s="3">
        <f>MAX(F:F)</f>
        <v>43</v>
      </c>
      <c r="H78" s="14" t="str">
        <f t="shared" si="31"/>
        <v xml:space="preserve">ROIBenchmarkType                           </v>
      </c>
      <c r="I78" t="str">
        <f>D78</f>
        <v>ROIBenchmarkType</v>
      </c>
      <c r="J78" s="3">
        <f t="shared" si="32"/>
        <v>16</v>
      </c>
      <c r="K78" s="3">
        <f>MAX(J:J)</f>
        <v>43</v>
      </c>
      <c r="L78" s="14" t="str">
        <f t="shared" si="33"/>
        <v xml:space="preserve">ROIBenchmarkType                           </v>
      </c>
      <c r="M78" t="str">
        <f t="shared" si="34"/>
        <v>'ROIBenchmarkType'</v>
      </c>
      <c r="N78" t="str">
        <f t="shared" si="35"/>
        <v>$ROIBenchmarkType</v>
      </c>
      <c r="O78" t="str">
        <f t="shared" si="36"/>
        <v>'$ROIBenchmarkType'</v>
      </c>
      <c r="P78">
        <f t="shared" si="37"/>
        <v>19</v>
      </c>
      <c r="Q78" s="3">
        <f>MAX(P:P)</f>
        <v>46</v>
      </c>
      <c r="R78" s="9" t="str">
        <f t="shared" si="38"/>
        <v xml:space="preserve">localStorage.ROIBenchmarkType                           </v>
      </c>
      <c r="S78" s="7" t="str">
        <f t="shared" si="26"/>
        <v>FinancialAnalysis</v>
      </c>
      <c r="T78" t="str">
        <f t="shared" si="39"/>
        <v xml:space="preserve">'$ROIBenchmarkType'                           </v>
      </c>
      <c r="U78" t="str">
        <f t="shared" si="40"/>
        <v>$ROIBenchmarkType                            = NULL;// FinancialAnalysis</v>
      </c>
      <c r="V78" t="str">
        <f t="shared" si="41"/>
        <v xml:space="preserve">       if (typeof(localStorage.ROIBenchmarkType                           )==  "undefined") { localStorage.ROIBenchmarkType                            = ""};</v>
      </c>
      <c r="W78" t="str">
        <f t="shared" si="42"/>
        <v xml:space="preserve">         $ROIBenchmarkType                                  =  $row["ROIBenchmarkType"];</v>
      </c>
      <c r="X78" t="str">
        <f t="shared" si="43"/>
        <v xml:space="preserve">         localStorage.ROIBenchmarkType                            = '&lt;php? echo $ROIBenchmarkType?&gt;' ;</v>
      </c>
      <c r="Y78" t="str">
        <f t="shared" si="23"/>
        <v>$ROIBenchmarkType                            =  $_POST['ROIBenchmarkType'] ;</v>
      </c>
      <c r="Z78" t="str">
        <f t="shared" si="27"/>
        <v xml:space="preserve">       localStorage.ROIBenchmarkType                            =  document.ScoreCardForm.ROIBenchmarkType.value;</v>
      </c>
      <c r="AA78" t="str">
        <f t="shared" si="28"/>
        <v xml:space="preserve">   document.ScoreCardForm.ROIBenchmarkType.value =  localStorage.ROIBenchmarkType;</v>
      </c>
      <c r="AB78" t="s">
        <v>739</v>
      </c>
      <c r="AC78" t="str">
        <f t="shared" si="29"/>
        <v xml:space="preserve">           ROIBenchmarkType  VARCHAR(50),</v>
      </c>
      <c r="AD78" t="str">
        <f t="shared" si="44"/>
        <v xml:space="preserve">       ROIBenchmarkType                            = '$ROIBenchmarkType',</v>
      </c>
    </row>
    <row r="79" spans="1:30" x14ac:dyDescent="0.25">
      <c r="A79">
        <v>77</v>
      </c>
      <c r="B79" t="s">
        <v>1546</v>
      </c>
      <c r="C79" t="s">
        <v>1464</v>
      </c>
      <c r="D79" t="str">
        <f t="shared" si="24"/>
        <v>ROIPolicyBenchmarkValue</v>
      </c>
      <c r="E79" t="str">
        <f t="shared" si="25"/>
        <v>ROIPolicyBenchmarkValue</v>
      </c>
      <c r="F79" s="3">
        <f t="shared" si="30"/>
        <v>23</v>
      </c>
      <c r="G79" s="3">
        <f>MAX(F:F)</f>
        <v>43</v>
      </c>
      <c r="H79" s="14" t="str">
        <f t="shared" si="31"/>
        <v xml:space="preserve">ROIPolicyBenchmarkValue                    </v>
      </c>
      <c r="I79" t="str">
        <f>D79</f>
        <v>ROIPolicyBenchmarkValue</v>
      </c>
      <c r="J79" s="3">
        <f t="shared" si="32"/>
        <v>23</v>
      </c>
      <c r="K79" s="3">
        <f>MAX(J:J)</f>
        <v>43</v>
      </c>
      <c r="L79" s="14" t="str">
        <f t="shared" si="33"/>
        <v xml:space="preserve">ROIPolicyBenchmarkValue                    </v>
      </c>
      <c r="M79" t="str">
        <f t="shared" si="34"/>
        <v>'ROIPolicyBenchmarkValue'</v>
      </c>
      <c r="N79" t="str">
        <f t="shared" si="35"/>
        <v>$ROIPolicyBenchmarkValue</v>
      </c>
      <c r="O79" t="str">
        <f t="shared" si="36"/>
        <v>'$ROIPolicyBenchmarkValue'</v>
      </c>
      <c r="P79">
        <f t="shared" si="37"/>
        <v>26</v>
      </c>
      <c r="Q79" s="3">
        <f>MAX(P:P)</f>
        <v>46</v>
      </c>
      <c r="R79" s="9" t="str">
        <f t="shared" si="38"/>
        <v xml:space="preserve">localStorage.ROIPolicyBenchmarkValue                    </v>
      </c>
      <c r="S79" s="7" t="str">
        <f t="shared" si="26"/>
        <v>FinancialAnalysis</v>
      </c>
      <c r="T79" t="str">
        <f t="shared" si="39"/>
        <v xml:space="preserve">'$ROIPolicyBenchmarkValue'                    </v>
      </c>
      <c r="U79" t="str">
        <f t="shared" si="40"/>
        <v>$ROIPolicyBenchmarkValue                     = NULL;// FinancialAnalysis</v>
      </c>
      <c r="V79" t="str">
        <f t="shared" si="41"/>
        <v xml:space="preserve">       if (typeof(localStorage.ROIPolicyBenchmarkValue                    )==  "undefined") { localStorage.ROIPolicyBenchmarkValue                     = ""};</v>
      </c>
      <c r="W79" t="str">
        <f t="shared" si="42"/>
        <v xml:space="preserve">         $ROIPolicyBenchmarkValue                           =  $row["ROIPolicyBenchmarkValue"];</v>
      </c>
      <c r="X79" t="str">
        <f t="shared" si="43"/>
        <v xml:space="preserve">         localStorage.ROIPolicyBenchmarkValue                     = '&lt;php? echo $ROIPolicyBenchmarkValue?&gt;' ;</v>
      </c>
      <c r="Y79" t="str">
        <f t="shared" si="23"/>
        <v>$ROIPolicyBenchmarkValue                     =  $_POST['ROIPolicyBenchmarkValue'] ;</v>
      </c>
      <c r="Z79" t="str">
        <f t="shared" si="27"/>
        <v xml:space="preserve">       localStorage.ROIPolicyBenchmarkValue                     =  document.ScoreCardForm.ROIPolicyBenchmarkValue.value;</v>
      </c>
      <c r="AA79" t="str">
        <f t="shared" si="28"/>
        <v xml:space="preserve">   document.ScoreCardForm.ROIPolicyBenchmarkValue.value =  localStorage.ROIPolicyBenchmarkValue;</v>
      </c>
      <c r="AB79" t="s">
        <v>449</v>
      </c>
      <c r="AC79" t="str">
        <f t="shared" si="29"/>
        <v xml:space="preserve">           ROIPolicyBenchmarkValue  FLOAT,</v>
      </c>
      <c r="AD79" t="str">
        <f t="shared" si="44"/>
        <v xml:space="preserve">       ROIPolicyBenchmarkValue                     = '$ROIPolicyBenchmarkValue',</v>
      </c>
    </row>
    <row r="80" spans="1:30" x14ac:dyDescent="0.25">
      <c r="A80">
        <v>78</v>
      </c>
      <c r="B80" t="s">
        <v>1546</v>
      </c>
      <c r="C80" t="s">
        <v>1465</v>
      </c>
      <c r="D80" t="str">
        <f t="shared" si="24"/>
        <v>ROIBenchmarkValue</v>
      </c>
      <c r="E80" t="str">
        <f t="shared" si="25"/>
        <v>ROIBenchmarkValue</v>
      </c>
      <c r="F80" s="3">
        <f t="shared" si="30"/>
        <v>17</v>
      </c>
      <c r="G80" s="3">
        <f>MAX(F:F)</f>
        <v>43</v>
      </c>
      <c r="H80" s="14" t="str">
        <f t="shared" si="31"/>
        <v xml:space="preserve">ROIBenchmarkValue                          </v>
      </c>
      <c r="I80" t="str">
        <f>D80</f>
        <v>ROIBenchmarkValue</v>
      </c>
      <c r="J80" s="3">
        <f t="shared" si="32"/>
        <v>17</v>
      </c>
      <c r="K80" s="3">
        <f>MAX(J:J)</f>
        <v>43</v>
      </c>
      <c r="L80" s="14" t="str">
        <f t="shared" si="33"/>
        <v xml:space="preserve">ROIBenchmarkValue                          </v>
      </c>
      <c r="M80" t="str">
        <f t="shared" si="34"/>
        <v>'ROIBenchmarkValue'</v>
      </c>
      <c r="N80" t="str">
        <f t="shared" si="35"/>
        <v>$ROIBenchmarkValue</v>
      </c>
      <c r="O80" t="str">
        <f t="shared" si="36"/>
        <v>'$ROIBenchmarkValue'</v>
      </c>
      <c r="P80">
        <f t="shared" si="37"/>
        <v>20</v>
      </c>
      <c r="Q80" s="3">
        <f>MAX(P:P)</f>
        <v>46</v>
      </c>
      <c r="R80" s="9" t="str">
        <f t="shared" si="38"/>
        <v xml:space="preserve">localStorage.ROIBenchmarkValue                          </v>
      </c>
      <c r="S80" s="7" t="str">
        <f t="shared" si="26"/>
        <v>FinancialAnalysis</v>
      </c>
      <c r="T80" t="str">
        <f t="shared" si="39"/>
        <v xml:space="preserve">'$ROIBenchmarkValue'                          </v>
      </c>
      <c r="U80" t="str">
        <f t="shared" si="40"/>
        <v>$ROIBenchmarkValue                           = NULL;// FinancialAnalysis</v>
      </c>
      <c r="V80" t="str">
        <f t="shared" si="41"/>
        <v xml:space="preserve">       if (typeof(localStorage.ROIBenchmarkValue                          )==  "undefined") { localStorage.ROIBenchmarkValue                           = ""};</v>
      </c>
      <c r="W80" t="str">
        <f t="shared" si="42"/>
        <v xml:space="preserve">         $ROIBenchmarkValue                                 =  $row["ROIBenchmarkValue"];</v>
      </c>
      <c r="X80" t="str">
        <f t="shared" si="43"/>
        <v xml:space="preserve">         localStorage.ROIBenchmarkValue                           = '&lt;php? echo $ROIBenchmarkValue?&gt;' ;</v>
      </c>
      <c r="Y80" t="str">
        <f t="shared" si="23"/>
        <v>$ROIBenchmarkValue                           =  $_POST['ROIBenchmarkValue'] ;</v>
      </c>
      <c r="Z80" t="str">
        <f t="shared" si="27"/>
        <v xml:space="preserve">       localStorage.ROIBenchmarkValue                           =  document.ScoreCardForm.ROIBenchmarkValue.value;</v>
      </c>
      <c r="AA80" t="str">
        <f t="shared" si="28"/>
        <v xml:space="preserve">   document.ScoreCardForm.ROIBenchmarkValue.value =  localStorage.ROIBenchmarkValue;</v>
      </c>
      <c r="AB80" t="s">
        <v>449</v>
      </c>
      <c r="AC80" t="str">
        <f t="shared" si="29"/>
        <v xml:space="preserve">           ROIBenchmarkValue  FLOAT,</v>
      </c>
      <c r="AD80" t="str">
        <f t="shared" si="44"/>
        <v xml:space="preserve">       ROIBenchmarkValue                           = '$ROIBenchmarkValue',</v>
      </c>
    </row>
    <row r="81" spans="1:30" x14ac:dyDescent="0.25">
      <c r="A81">
        <v>79</v>
      </c>
      <c r="B81" t="s">
        <v>1546</v>
      </c>
      <c r="C81" t="s">
        <v>1466</v>
      </c>
      <c r="D81" t="str">
        <f t="shared" si="24"/>
        <v>ROIAppliedBenchmarkValue</v>
      </c>
      <c r="E81" t="str">
        <f t="shared" si="25"/>
        <v>ROIAppliedBenchmarkValue</v>
      </c>
      <c r="F81" s="3">
        <f t="shared" si="30"/>
        <v>24</v>
      </c>
      <c r="G81" s="3">
        <f>MAX(F:F)</f>
        <v>43</v>
      </c>
      <c r="H81" s="14" t="str">
        <f t="shared" si="31"/>
        <v xml:space="preserve">ROIAppliedBenchmarkValue                   </v>
      </c>
      <c r="I81" t="str">
        <f>D81</f>
        <v>ROIAppliedBenchmarkValue</v>
      </c>
      <c r="J81" s="3">
        <f t="shared" si="32"/>
        <v>24</v>
      </c>
      <c r="K81" s="3">
        <f>MAX(J:J)</f>
        <v>43</v>
      </c>
      <c r="L81" s="14" t="str">
        <f t="shared" si="33"/>
        <v xml:space="preserve">ROIAppliedBenchmarkValue                   </v>
      </c>
      <c r="M81" t="str">
        <f t="shared" si="34"/>
        <v>'ROIAppliedBenchmarkValue'</v>
      </c>
      <c r="N81" t="str">
        <f t="shared" si="35"/>
        <v>$ROIAppliedBenchmarkValue</v>
      </c>
      <c r="O81" t="str">
        <f t="shared" si="36"/>
        <v>'$ROIAppliedBenchmarkValue'</v>
      </c>
      <c r="P81">
        <f t="shared" si="37"/>
        <v>27</v>
      </c>
      <c r="Q81" s="3">
        <f>MAX(P:P)</f>
        <v>46</v>
      </c>
      <c r="R81" s="9" t="str">
        <f t="shared" si="38"/>
        <v xml:space="preserve">localStorage.ROIAppliedBenchmarkValue                   </v>
      </c>
      <c r="S81" s="7" t="str">
        <f t="shared" si="26"/>
        <v>FinancialAnalysis</v>
      </c>
      <c r="T81" t="str">
        <f t="shared" si="39"/>
        <v xml:space="preserve">'$ROIAppliedBenchmarkValue'                   </v>
      </c>
      <c r="U81" t="str">
        <f t="shared" si="40"/>
        <v>$ROIAppliedBenchmarkValue                    = NULL;// FinancialAnalysis</v>
      </c>
      <c r="V81" t="str">
        <f t="shared" si="41"/>
        <v xml:space="preserve">       if (typeof(localStorage.ROIAppliedBenchmarkValue                   )==  "undefined") { localStorage.ROIAppliedBenchmarkValue                    = ""};</v>
      </c>
      <c r="W81" t="str">
        <f t="shared" si="42"/>
        <v xml:space="preserve">         $ROIAppliedBenchmarkValue                          =  $row["ROIAppliedBenchmarkValue"];</v>
      </c>
      <c r="X81" t="str">
        <f t="shared" si="43"/>
        <v xml:space="preserve">         localStorage.ROIAppliedBenchmarkValue                    = '&lt;php? echo $ROIAppliedBenchmarkValue?&gt;' ;</v>
      </c>
      <c r="Y81" t="str">
        <f t="shared" si="23"/>
        <v>$ROIAppliedBenchmarkValue                    =  $_POST['ROIAppliedBenchmarkValue'] ;</v>
      </c>
      <c r="Z81" t="str">
        <f t="shared" si="27"/>
        <v xml:space="preserve">       localStorage.ROIAppliedBenchmarkValue                    =  document.ScoreCardForm.ROIAppliedBenchmarkValue.value;</v>
      </c>
      <c r="AA81" t="str">
        <f t="shared" si="28"/>
        <v xml:space="preserve">   document.ScoreCardForm.ROIAppliedBenchmarkValue.value =  localStorage.ROIAppliedBenchmarkValue;</v>
      </c>
      <c r="AB81" t="s">
        <v>449</v>
      </c>
      <c r="AC81" t="str">
        <f t="shared" si="29"/>
        <v xml:space="preserve">           ROIAppliedBenchmarkValue  FLOAT,</v>
      </c>
      <c r="AD81" t="str">
        <f t="shared" si="44"/>
        <v xml:space="preserve">       ROIAppliedBenchmarkValue                    = '$ROIAppliedBenchmarkValue',</v>
      </c>
    </row>
    <row r="82" spans="1:30" x14ac:dyDescent="0.25">
      <c r="A82">
        <v>80</v>
      </c>
      <c r="B82" t="s">
        <v>1546</v>
      </c>
      <c r="C82" t="s">
        <v>1467</v>
      </c>
      <c r="D82" t="str">
        <f t="shared" si="24"/>
        <v>ROIValue</v>
      </c>
      <c r="E82" t="str">
        <f t="shared" si="25"/>
        <v>ROIValue</v>
      </c>
      <c r="F82" s="3">
        <f t="shared" si="30"/>
        <v>8</v>
      </c>
      <c r="G82" s="3">
        <f>MAX(F:F)</f>
        <v>43</v>
      </c>
      <c r="H82" s="14" t="str">
        <f t="shared" si="31"/>
        <v xml:space="preserve">ROIValue                                   </v>
      </c>
      <c r="I82" t="str">
        <f>D82</f>
        <v>ROIValue</v>
      </c>
      <c r="J82" s="3">
        <f t="shared" si="32"/>
        <v>8</v>
      </c>
      <c r="K82" s="3">
        <f>MAX(J:J)</f>
        <v>43</v>
      </c>
      <c r="L82" s="14" t="str">
        <f t="shared" si="33"/>
        <v xml:space="preserve">ROIValue                                   </v>
      </c>
      <c r="M82" t="str">
        <f t="shared" si="34"/>
        <v>'ROIValue'</v>
      </c>
      <c r="N82" t="str">
        <f t="shared" si="35"/>
        <v>$ROIValue</v>
      </c>
      <c r="O82" t="str">
        <f t="shared" si="36"/>
        <v>'$ROIValue'</v>
      </c>
      <c r="P82">
        <f t="shared" si="37"/>
        <v>11</v>
      </c>
      <c r="Q82" s="3">
        <f>MAX(P:P)</f>
        <v>46</v>
      </c>
      <c r="R82" s="9" t="str">
        <f t="shared" si="38"/>
        <v xml:space="preserve">localStorage.ROIValue                                   </v>
      </c>
      <c r="S82" s="7" t="str">
        <f t="shared" si="26"/>
        <v>FinancialAnalysis</v>
      </c>
      <c r="T82" t="str">
        <f t="shared" si="39"/>
        <v xml:space="preserve">'$ROIValue'                                   </v>
      </c>
      <c r="U82" t="str">
        <f t="shared" si="40"/>
        <v>$ROIValue                                    = NULL;// FinancialAnalysis</v>
      </c>
      <c r="V82" t="str">
        <f t="shared" si="41"/>
        <v xml:space="preserve">       if (typeof(localStorage.ROIValue                                   )==  "undefined") { localStorage.ROIValue                                    = ""};</v>
      </c>
      <c r="W82" t="str">
        <f t="shared" si="42"/>
        <v xml:space="preserve">         $ROIValue                                          =  $row["ROIValue"];</v>
      </c>
      <c r="X82" t="str">
        <f t="shared" si="43"/>
        <v xml:space="preserve">         localStorage.ROIValue                                    = '&lt;php? echo $ROIValue?&gt;' ;</v>
      </c>
      <c r="Y82" t="str">
        <f t="shared" si="23"/>
        <v>$ROIValue                                    =  $_POST['ROIValue'] ;</v>
      </c>
      <c r="Z82" t="str">
        <f t="shared" si="27"/>
        <v xml:space="preserve">       localStorage.ROIValue                                    =  document.ScoreCardForm.ROIValue.value;</v>
      </c>
      <c r="AA82" t="str">
        <f t="shared" si="28"/>
        <v xml:space="preserve">   document.ScoreCardForm.ROIValue.value =  localStorage.ROIValue;</v>
      </c>
      <c r="AB82" t="s">
        <v>449</v>
      </c>
      <c r="AC82" t="str">
        <f t="shared" si="29"/>
        <v xml:space="preserve">           ROIValue  FLOAT,</v>
      </c>
      <c r="AD82" t="str">
        <f t="shared" si="44"/>
        <v xml:space="preserve">       ROIValue                                    = '$ROIValue',</v>
      </c>
    </row>
    <row r="83" spans="1:30" x14ac:dyDescent="0.25">
      <c r="A83">
        <v>81</v>
      </c>
      <c r="B83" t="s">
        <v>1546</v>
      </c>
      <c r="C83" t="s">
        <v>1468</v>
      </c>
      <c r="D83" t="str">
        <f t="shared" si="24"/>
        <v>ROIPass</v>
      </c>
      <c r="E83" t="str">
        <f t="shared" si="25"/>
        <v>ROIPass</v>
      </c>
      <c r="F83" s="3">
        <f t="shared" si="30"/>
        <v>7</v>
      </c>
      <c r="G83" s="3">
        <f>MAX(F:F)</f>
        <v>43</v>
      </c>
      <c r="H83" s="14" t="str">
        <f t="shared" si="31"/>
        <v xml:space="preserve">ROIPass                                    </v>
      </c>
      <c r="I83" t="str">
        <f>D83</f>
        <v>ROIPass</v>
      </c>
      <c r="J83" s="3">
        <f t="shared" si="32"/>
        <v>7</v>
      </c>
      <c r="K83" s="3">
        <f>MAX(J:J)</f>
        <v>43</v>
      </c>
      <c r="L83" s="14" t="str">
        <f t="shared" si="33"/>
        <v xml:space="preserve">ROIPass                                    </v>
      </c>
      <c r="M83" t="str">
        <f t="shared" si="34"/>
        <v>'ROIPass'</v>
      </c>
      <c r="N83" t="str">
        <f t="shared" si="35"/>
        <v>$ROIPass</v>
      </c>
      <c r="O83" t="str">
        <f t="shared" si="36"/>
        <v>'$ROIPass'</v>
      </c>
      <c r="P83">
        <f t="shared" si="37"/>
        <v>10</v>
      </c>
      <c r="Q83" s="3">
        <f>MAX(P:P)</f>
        <v>46</v>
      </c>
      <c r="R83" s="9" t="str">
        <f t="shared" si="38"/>
        <v xml:space="preserve">localStorage.ROIPass                                    </v>
      </c>
      <c r="S83" s="7" t="str">
        <f t="shared" si="26"/>
        <v>FinancialAnalysis</v>
      </c>
      <c r="T83" t="str">
        <f t="shared" si="39"/>
        <v xml:space="preserve">'$ROIPass'                                    </v>
      </c>
      <c r="U83" t="str">
        <f t="shared" si="40"/>
        <v>$ROIPass                                     = NULL;// FinancialAnalysis</v>
      </c>
      <c r="V83" t="str">
        <f t="shared" si="41"/>
        <v xml:space="preserve">       if (typeof(localStorage.ROIPass                                    )==  "undefined") { localStorage.ROIPass                                     = ""};</v>
      </c>
      <c r="W83" t="str">
        <f t="shared" si="42"/>
        <v xml:space="preserve">         $ROIPass                                           =  $row["ROIPass"];</v>
      </c>
      <c r="X83" t="str">
        <f t="shared" si="43"/>
        <v xml:space="preserve">         localStorage.ROIPass                                     = '&lt;php? echo $ROIPass?&gt;' ;</v>
      </c>
      <c r="Y83" t="str">
        <f t="shared" si="23"/>
        <v>$ROIPass                                     =  $_POST['ROIPass'] ;</v>
      </c>
      <c r="Z83" t="str">
        <f t="shared" si="27"/>
        <v xml:space="preserve">       localStorage.ROIPass                                     =  document.ScoreCardForm.ROIPass.value;</v>
      </c>
      <c r="AA83" t="str">
        <f t="shared" si="28"/>
        <v xml:space="preserve">   document.ScoreCardForm.ROIPass.value =  localStorage.ROIPass;</v>
      </c>
      <c r="AB83" t="s">
        <v>742</v>
      </c>
      <c r="AC83" t="str">
        <f t="shared" si="29"/>
        <v xml:space="preserve">           ROIPass  BOOLEAN,</v>
      </c>
      <c r="AD83" t="str">
        <f t="shared" si="44"/>
        <v xml:space="preserve">       ROIPass                                     = '$ROIPass',</v>
      </c>
    </row>
    <row r="84" spans="1:30" x14ac:dyDescent="0.25">
      <c r="A84">
        <v>82</v>
      </c>
      <c r="B84" t="s">
        <v>1546</v>
      </c>
      <c r="C84" t="s">
        <v>1469</v>
      </c>
      <c r="D84" t="str">
        <f t="shared" si="24"/>
        <v>ROIMaxScore</v>
      </c>
      <c r="E84" t="str">
        <f t="shared" si="25"/>
        <v>ROIMaxScore</v>
      </c>
      <c r="F84" s="3">
        <f t="shared" si="30"/>
        <v>11</v>
      </c>
      <c r="G84" s="3">
        <f>MAX(F:F)</f>
        <v>43</v>
      </c>
      <c r="H84" s="14" t="str">
        <f t="shared" si="31"/>
        <v xml:space="preserve">ROIMaxScore                                </v>
      </c>
      <c r="I84" t="str">
        <f>D84</f>
        <v>ROIMaxScore</v>
      </c>
      <c r="J84" s="3">
        <f t="shared" si="32"/>
        <v>11</v>
      </c>
      <c r="K84" s="3">
        <f>MAX(J:J)</f>
        <v>43</v>
      </c>
      <c r="L84" s="14" t="str">
        <f t="shared" si="33"/>
        <v xml:space="preserve">ROIMaxScore                                </v>
      </c>
      <c r="M84" t="str">
        <f t="shared" si="34"/>
        <v>'ROIMaxScore'</v>
      </c>
      <c r="N84" t="str">
        <f t="shared" si="35"/>
        <v>$ROIMaxScore</v>
      </c>
      <c r="O84" t="str">
        <f t="shared" si="36"/>
        <v>'$ROIMaxScore'</v>
      </c>
      <c r="P84">
        <f t="shared" si="37"/>
        <v>14</v>
      </c>
      <c r="Q84" s="3">
        <f>MAX(P:P)</f>
        <v>46</v>
      </c>
      <c r="R84" s="9" t="str">
        <f t="shared" si="38"/>
        <v xml:space="preserve">localStorage.ROIMaxScore                                </v>
      </c>
      <c r="S84" s="7" t="str">
        <f t="shared" si="26"/>
        <v>FinancialAnalysis</v>
      </c>
      <c r="T84" t="str">
        <f t="shared" si="39"/>
        <v xml:space="preserve">'$ROIMaxScore'                                </v>
      </c>
      <c r="U84" t="str">
        <f t="shared" si="40"/>
        <v>$ROIMaxScore                                 = NULL;// FinancialAnalysis</v>
      </c>
      <c r="V84" t="str">
        <f t="shared" si="41"/>
        <v xml:space="preserve">       if (typeof(localStorage.ROIMaxScore                                )==  "undefined") { localStorage.ROIMaxScore                                 = 0};</v>
      </c>
      <c r="W84" t="str">
        <f t="shared" si="42"/>
        <v xml:space="preserve">         $ROIMaxScore                                       =  $row["ROIMaxScore"];</v>
      </c>
      <c r="X84" t="str">
        <f t="shared" si="43"/>
        <v xml:space="preserve">         localStorage.ROIMaxScore                                 = '&lt;php? echo $ROIMaxScore?&gt;' ;</v>
      </c>
      <c r="Y84" t="str">
        <f t="shared" si="23"/>
        <v>$ROIMaxScore                                 =  $_POST['ROIMaxScore'] ;</v>
      </c>
      <c r="Z84" t="str">
        <f t="shared" si="27"/>
        <v xml:space="preserve">       localStorage.ROIMaxScore                                 =  document.ScoreCardForm.ROIMaxScore.value;</v>
      </c>
      <c r="AA84" t="str">
        <f t="shared" si="28"/>
        <v xml:space="preserve">   document.ScoreCardForm.ROIMaxScore.value =  localStorage.ROIMaxScore;</v>
      </c>
      <c r="AB84" t="s">
        <v>449</v>
      </c>
      <c r="AC84" t="str">
        <f t="shared" si="29"/>
        <v xml:space="preserve">           ROIMaxScore  FLOAT,</v>
      </c>
      <c r="AD84" t="str">
        <f t="shared" si="44"/>
        <v xml:space="preserve">       ROIMaxScore                                 = '$ROIMaxScore',</v>
      </c>
    </row>
    <row r="85" spans="1:30" x14ac:dyDescent="0.25">
      <c r="A85">
        <v>83</v>
      </c>
      <c r="B85" t="s">
        <v>1546</v>
      </c>
      <c r="C85" t="s">
        <v>1470</v>
      </c>
      <c r="D85" t="str">
        <f t="shared" si="24"/>
        <v>ROIScore</v>
      </c>
      <c r="E85" t="str">
        <f t="shared" si="25"/>
        <v>ROIScore</v>
      </c>
      <c r="F85" s="3">
        <f t="shared" si="30"/>
        <v>8</v>
      </c>
      <c r="G85" s="3">
        <f>MAX(F:F)</f>
        <v>43</v>
      </c>
      <c r="H85" s="14" t="str">
        <f t="shared" si="31"/>
        <v xml:space="preserve">ROIScore                                   </v>
      </c>
      <c r="I85" t="str">
        <f>D85</f>
        <v>ROIScore</v>
      </c>
      <c r="J85" s="3">
        <f t="shared" si="32"/>
        <v>8</v>
      </c>
      <c r="K85" s="3">
        <f>MAX(J:J)</f>
        <v>43</v>
      </c>
      <c r="L85" s="14" t="str">
        <f t="shared" si="33"/>
        <v xml:space="preserve">ROIScore                                   </v>
      </c>
      <c r="M85" t="str">
        <f t="shared" si="34"/>
        <v>'ROIScore'</v>
      </c>
      <c r="N85" t="str">
        <f t="shared" si="35"/>
        <v>$ROIScore</v>
      </c>
      <c r="O85" t="str">
        <f t="shared" si="36"/>
        <v>'$ROIScore'</v>
      </c>
      <c r="P85">
        <f t="shared" si="37"/>
        <v>11</v>
      </c>
      <c r="Q85" s="3">
        <f>MAX(P:P)</f>
        <v>46</v>
      </c>
      <c r="R85" s="9" t="str">
        <f t="shared" si="38"/>
        <v xml:space="preserve">localStorage.ROIScore                                   </v>
      </c>
      <c r="S85" s="7" t="str">
        <f t="shared" si="26"/>
        <v>FinancialAnalysis</v>
      </c>
      <c r="T85" t="str">
        <f t="shared" si="39"/>
        <v xml:space="preserve">'$ROIScore'                                   </v>
      </c>
      <c r="U85" t="str">
        <f t="shared" si="40"/>
        <v>$ROIScore                                    = NULL;// FinancialAnalysis</v>
      </c>
      <c r="V85" t="str">
        <f t="shared" si="41"/>
        <v xml:space="preserve">       if (typeof(localStorage.ROIScore                                   )==  "undefined") { localStorage.ROIScore                                    = 0};</v>
      </c>
      <c r="W85" t="str">
        <f t="shared" si="42"/>
        <v xml:space="preserve">         $ROIScore                                          =  $row["ROIScore"];</v>
      </c>
      <c r="X85" t="str">
        <f t="shared" si="43"/>
        <v xml:space="preserve">         localStorage.ROIScore                                    = '&lt;php? echo $ROIScore?&gt;' ;</v>
      </c>
      <c r="Y85" t="str">
        <f t="shared" si="23"/>
        <v>$ROIScore                                    =  $_POST['ROIScore'] ;</v>
      </c>
      <c r="Z85" t="str">
        <f t="shared" si="27"/>
        <v xml:space="preserve">       localStorage.ROIScore                                    =  document.ScoreCardForm.ROIScore.value;</v>
      </c>
      <c r="AA85" t="str">
        <f t="shared" si="28"/>
        <v xml:space="preserve">   document.ScoreCardForm.ROIScore.value =  localStorage.ROIScore;</v>
      </c>
      <c r="AB85" t="s">
        <v>449</v>
      </c>
      <c r="AC85" t="str">
        <f t="shared" si="29"/>
        <v xml:space="preserve">           ROIScore  FLOAT,</v>
      </c>
      <c r="AD85" t="str">
        <f t="shared" si="44"/>
        <v xml:space="preserve">       ROIScore                                    = '$ROIScore',</v>
      </c>
    </row>
    <row r="86" spans="1:30" x14ac:dyDescent="0.25">
      <c r="A86">
        <v>84</v>
      </c>
      <c r="B86" t="s">
        <v>1546</v>
      </c>
      <c r="C86" t="s">
        <v>1471</v>
      </c>
      <c r="D86" t="str">
        <f t="shared" si="24"/>
        <v>ROIComment</v>
      </c>
      <c r="E86" t="str">
        <f t="shared" si="25"/>
        <v>ROIComment</v>
      </c>
      <c r="F86" s="3">
        <f t="shared" si="30"/>
        <v>10</v>
      </c>
      <c r="G86" s="3">
        <f>MAX(F:F)</f>
        <v>43</v>
      </c>
      <c r="H86" s="14" t="str">
        <f t="shared" si="31"/>
        <v xml:space="preserve">ROIComment                                 </v>
      </c>
      <c r="I86" t="str">
        <f>D86</f>
        <v>ROIComment</v>
      </c>
      <c r="J86" s="3">
        <f t="shared" si="32"/>
        <v>10</v>
      </c>
      <c r="K86" s="3">
        <f>MAX(J:J)</f>
        <v>43</v>
      </c>
      <c r="L86" s="14" t="str">
        <f t="shared" si="33"/>
        <v xml:space="preserve">ROIComment                                 </v>
      </c>
      <c r="M86" t="str">
        <f t="shared" si="34"/>
        <v>'ROIComment'</v>
      </c>
      <c r="N86" t="str">
        <f t="shared" si="35"/>
        <v>$ROIComment</v>
      </c>
      <c r="O86" t="str">
        <f t="shared" si="36"/>
        <v>'$ROIComment'</v>
      </c>
      <c r="P86">
        <f t="shared" si="37"/>
        <v>13</v>
      </c>
      <c r="Q86" s="3">
        <f>MAX(P:P)</f>
        <v>46</v>
      </c>
      <c r="R86" s="9" t="str">
        <f t="shared" si="38"/>
        <v xml:space="preserve">localStorage.ROIComment                                 </v>
      </c>
      <c r="S86" s="7" t="str">
        <f t="shared" si="26"/>
        <v>FinancialAnalysis</v>
      </c>
      <c r="T86" t="str">
        <f t="shared" si="39"/>
        <v xml:space="preserve">'$ROIComment'                                 </v>
      </c>
      <c r="U86" t="str">
        <f t="shared" si="40"/>
        <v>$ROIComment                                  = NULL;// FinancialAnalysis</v>
      </c>
      <c r="V86" t="str">
        <f t="shared" si="41"/>
        <v xml:space="preserve">       if (typeof(localStorage.ROIComment                                 )==  "undefined") { localStorage.ROIComment                                  = ""};</v>
      </c>
      <c r="W86" t="str">
        <f t="shared" si="42"/>
        <v xml:space="preserve">         $ROIComment                                        =  $row["ROIComment"];</v>
      </c>
      <c r="X86" t="str">
        <f t="shared" si="43"/>
        <v xml:space="preserve">         localStorage.ROIComment                                  = '&lt;php? echo $ROIComment?&gt;' ;</v>
      </c>
      <c r="Y86" t="str">
        <f t="shared" si="23"/>
        <v>$ROIComment                                  =  $_POST['ROIComment'] ;</v>
      </c>
      <c r="Z86" t="str">
        <f t="shared" si="27"/>
        <v xml:space="preserve">       localStorage.ROIComment                                  =  document.ScoreCardForm.ROIComment.value;</v>
      </c>
      <c r="AA86" t="str">
        <f t="shared" si="28"/>
        <v xml:space="preserve">   document.ScoreCardForm.ROIComment.value =  localStorage.ROIComment;</v>
      </c>
      <c r="AB86" t="s">
        <v>1552</v>
      </c>
      <c r="AC86" t="str">
        <f t="shared" si="29"/>
        <v xml:space="preserve">           ROIComment  VARCHAR(250),</v>
      </c>
      <c r="AD86" t="str">
        <f t="shared" si="44"/>
        <v xml:space="preserve">       ROIComment                                  = '$ROIComment',</v>
      </c>
    </row>
    <row r="87" spans="1:30" x14ac:dyDescent="0.25">
      <c r="A87">
        <v>85</v>
      </c>
      <c r="B87" t="s">
        <v>1546</v>
      </c>
      <c r="C87" t="s">
        <v>1293</v>
      </c>
      <c r="D87" t="str">
        <f t="shared" si="24"/>
        <v>TotalCapitalStructureMaxScore</v>
      </c>
      <c r="E87" t="str">
        <f t="shared" si="25"/>
        <v>TotalCapitalStructureMaxScore</v>
      </c>
      <c r="F87" s="3">
        <f t="shared" si="30"/>
        <v>29</v>
      </c>
      <c r="G87" s="3">
        <f>MAX(F:F)</f>
        <v>43</v>
      </c>
      <c r="H87" s="14" t="str">
        <f t="shared" si="31"/>
        <v xml:space="preserve">TotalCapitalStructureMaxScore              </v>
      </c>
      <c r="I87" t="str">
        <f>D87</f>
        <v>TotalCapitalStructureMaxScore</v>
      </c>
      <c r="J87" s="3">
        <f t="shared" si="32"/>
        <v>29</v>
      </c>
      <c r="K87" s="3">
        <f>MAX(J:J)</f>
        <v>43</v>
      </c>
      <c r="L87" s="14" t="str">
        <f t="shared" si="33"/>
        <v xml:space="preserve">TotalCapitalStructureMaxScore              </v>
      </c>
      <c r="M87" t="str">
        <f t="shared" si="34"/>
        <v>'TotalCapitalStructureMaxScore'</v>
      </c>
      <c r="N87" t="str">
        <f t="shared" si="35"/>
        <v>$TotalCapitalStructureMaxScore</v>
      </c>
      <c r="O87" t="str">
        <f t="shared" si="36"/>
        <v>'$TotalCapitalStructureMaxScore'</v>
      </c>
      <c r="P87">
        <f t="shared" si="37"/>
        <v>32</v>
      </c>
      <c r="Q87" s="3">
        <f>MAX(P:P)</f>
        <v>46</v>
      </c>
      <c r="R87" s="9" t="str">
        <f t="shared" si="38"/>
        <v xml:space="preserve">localStorage.TotalCapitalStructureMaxScore              </v>
      </c>
      <c r="S87" s="7" t="str">
        <f t="shared" si="26"/>
        <v>FinancialAnalysis</v>
      </c>
      <c r="T87" t="str">
        <f t="shared" si="39"/>
        <v xml:space="preserve">'$TotalCapitalStructureMaxScore'              </v>
      </c>
      <c r="U87" t="str">
        <f t="shared" si="40"/>
        <v>$TotalCapitalStructureMaxScore               = NULL;// FinancialAnalysis</v>
      </c>
      <c r="V87" t="str">
        <f t="shared" si="41"/>
        <v xml:space="preserve">       if (typeof(localStorage.TotalCapitalStructureMaxScore              )==  "undefined") { localStorage.TotalCapitalStructureMaxScore               = 0};</v>
      </c>
      <c r="W87" t="str">
        <f t="shared" si="42"/>
        <v xml:space="preserve">         $TotalCapitalStructureMaxScore                     =  $row["TotalCapitalStructureMaxScore"];</v>
      </c>
      <c r="X87" t="str">
        <f t="shared" si="43"/>
        <v xml:space="preserve">         localStorage.TotalCapitalStructureMaxScore               = '&lt;php? echo $TotalCapitalStructureMaxScore?&gt;' ;</v>
      </c>
      <c r="Y87" t="str">
        <f t="shared" si="23"/>
        <v>$TotalCapitalStructureMaxScore               =  $_POST['TotalCapitalStructureMaxScore'] ;</v>
      </c>
      <c r="Z87" t="str">
        <f t="shared" si="27"/>
        <v xml:space="preserve">       localStorage.TotalCapitalStructureMaxScore               =  document.ScoreCardForm.TotalCapitalStructureMaxScore.value;</v>
      </c>
      <c r="AA87" t="str">
        <f t="shared" si="28"/>
        <v xml:space="preserve">   document.ScoreCardForm.TotalCapitalStructureMaxScore.value =  localStorage.TotalCapitalStructureMaxScore;</v>
      </c>
      <c r="AB87" t="s">
        <v>449</v>
      </c>
      <c r="AC87" t="str">
        <f t="shared" si="29"/>
        <v xml:space="preserve">           TotalCapitalStructureMaxScore  FLOAT,</v>
      </c>
      <c r="AD87" t="str">
        <f t="shared" si="44"/>
        <v xml:space="preserve">       TotalCapitalStructureMaxScore               = '$TotalCapitalStructureMaxScore',</v>
      </c>
    </row>
    <row r="88" spans="1:30" x14ac:dyDescent="0.25">
      <c r="A88">
        <v>86</v>
      </c>
      <c r="B88" t="s">
        <v>1546</v>
      </c>
      <c r="C88" t="s">
        <v>1294</v>
      </c>
      <c r="D88" t="str">
        <f t="shared" si="24"/>
        <v>TotalCapitalStructureScore</v>
      </c>
      <c r="E88" t="str">
        <f t="shared" si="25"/>
        <v>TotalCapitalStructureScore</v>
      </c>
      <c r="F88" s="3">
        <f t="shared" si="30"/>
        <v>26</v>
      </c>
      <c r="G88" s="3">
        <f>MAX(F:F)</f>
        <v>43</v>
      </c>
      <c r="H88" s="14" t="str">
        <f t="shared" si="31"/>
        <v xml:space="preserve">TotalCapitalStructureScore                 </v>
      </c>
      <c r="I88" t="str">
        <f>D88</f>
        <v>TotalCapitalStructureScore</v>
      </c>
      <c r="J88" s="3">
        <f t="shared" si="32"/>
        <v>26</v>
      </c>
      <c r="K88" s="3">
        <f>MAX(J:J)</f>
        <v>43</v>
      </c>
      <c r="L88" s="14" t="str">
        <f t="shared" si="33"/>
        <v xml:space="preserve">TotalCapitalStructureScore                 </v>
      </c>
      <c r="M88" t="str">
        <f t="shared" si="34"/>
        <v>'TotalCapitalStructureScore'</v>
      </c>
      <c r="N88" t="str">
        <f t="shared" si="35"/>
        <v>$TotalCapitalStructureScore</v>
      </c>
      <c r="O88" t="str">
        <f t="shared" si="36"/>
        <v>'$TotalCapitalStructureScore'</v>
      </c>
      <c r="P88">
        <f t="shared" si="37"/>
        <v>29</v>
      </c>
      <c r="Q88" s="3">
        <f>MAX(P:P)</f>
        <v>46</v>
      </c>
      <c r="R88" s="9" t="str">
        <f t="shared" si="38"/>
        <v xml:space="preserve">localStorage.TotalCapitalStructureScore                 </v>
      </c>
      <c r="S88" s="7" t="str">
        <f t="shared" si="26"/>
        <v>FinancialAnalysis</v>
      </c>
      <c r="T88" t="str">
        <f t="shared" si="39"/>
        <v xml:space="preserve">'$TotalCapitalStructureScore'                 </v>
      </c>
      <c r="U88" t="str">
        <f t="shared" si="40"/>
        <v>$TotalCapitalStructureScore                  = NULL;// FinancialAnalysis</v>
      </c>
      <c r="V88" t="str">
        <f t="shared" si="41"/>
        <v xml:space="preserve">       if (typeof(localStorage.TotalCapitalStructureScore                 )==  "undefined") { localStorage.TotalCapitalStructureScore                  = 0};</v>
      </c>
      <c r="W88" t="str">
        <f t="shared" si="42"/>
        <v xml:space="preserve">         $TotalCapitalStructureScore                        =  $row["TotalCapitalStructureScore"];</v>
      </c>
      <c r="X88" t="str">
        <f t="shared" si="43"/>
        <v xml:space="preserve">         localStorage.TotalCapitalStructureScore                  = '&lt;php? echo $TotalCapitalStructureScore?&gt;' ;</v>
      </c>
      <c r="Y88" t="str">
        <f t="shared" si="23"/>
        <v>$TotalCapitalStructureScore                  =  $_POST['TotalCapitalStructureScore'] ;</v>
      </c>
      <c r="Z88" t="str">
        <f t="shared" si="27"/>
        <v xml:space="preserve">       localStorage.TotalCapitalStructureScore                  =  document.ScoreCardForm.TotalCapitalStructureScore.value;</v>
      </c>
      <c r="AA88" t="str">
        <f t="shared" si="28"/>
        <v xml:space="preserve">   document.ScoreCardForm.TotalCapitalStructureScore.value =  localStorage.TotalCapitalStructureScore;</v>
      </c>
      <c r="AB88" t="s">
        <v>449</v>
      </c>
      <c r="AC88" t="str">
        <f t="shared" si="29"/>
        <v xml:space="preserve">           TotalCapitalStructureScore  FLOAT,</v>
      </c>
      <c r="AD88" t="str">
        <f t="shared" si="44"/>
        <v xml:space="preserve">       TotalCapitalStructureScore                  = '$TotalCapitalStructureScore',</v>
      </c>
    </row>
    <row r="89" spans="1:30" x14ac:dyDescent="0.25">
      <c r="A89">
        <v>87</v>
      </c>
      <c r="B89" t="s">
        <v>1546</v>
      </c>
      <c r="C89" t="s">
        <v>1472</v>
      </c>
      <c r="D89" t="str">
        <f t="shared" si="24"/>
        <v>LongtermDebtToEquityBenchmarkType</v>
      </c>
      <c r="E89" t="str">
        <f t="shared" si="25"/>
        <v>LongtermDebtToEquityBenchmarkType</v>
      </c>
      <c r="F89" s="3">
        <f t="shared" si="30"/>
        <v>33</v>
      </c>
      <c r="G89" s="3">
        <f>MAX(F:F)</f>
        <v>43</v>
      </c>
      <c r="H89" s="14" t="str">
        <f t="shared" si="31"/>
        <v xml:space="preserve">LongtermDebtToEquityBenchmarkType          </v>
      </c>
      <c r="I89" t="str">
        <f>D89</f>
        <v>LongtermDebtToEquityBenchmarkType</v>
      </c>
      <c r="J89" s="3">
        <f t="shared" si="32"/>
        <v>33</v>
      </c>
      <c r="K89" s="3">
        <f>MAX(J:J)</f>
        <v>43</v>
      </c>
      <c r="L89" s="14" t="str">
        <f t="shared" si="33"/>
        <v xml:space="preserve">LongtermDebtToEquityBenchmarkType          </v>
      </c>
      <c r="M89" t="str">
        <f t="shared" si="34"/>
        <v>'LongtermDebtToEquityBenchmarkType'</v>
      </c>
      <c r="N89" t="str">
        <f t="shared" si="35"/>
        <v>$LongtermDebtToEquityBenchmarkType</v>
      </c>
      <c r="O89" t="str">
        <f t="shared" si="36"/>
        <v>'$LongtermDebtToEquityBenchmarkType'</v>
      </c>
      <c r="P89">
        <f t="shared" si="37"/>
        <v>36</v>
      </c>
      <c r="Q89" s="3">
        <f>MAX(P:P)</f>
        <v>46</v>
      </c>
      <c r="R89" s="9" t="str">
        <f t="shared" si="38"/>
        <v xml:space="preserve">localStorage.LongtermDebtToEquityBenchmarkType          </v>
      </c>
      <c r="S89" s="7" t="str">
        <f t="shared" si="26"/>
        <v>FinancialAnalysis</v>
      </c>
      <c r="T89" t="str">
        <f t="shared" si="39"/>
        <v xml:space="preserve">'$LongtermDebtToEquityBenchmarkType'          </v>
      </c>
      <c r="U89" t="str">
        <f t="shared" si="40"/>
        <v>$LongtermDebtToEquityBenchmarkType           = NULL;// FinancialAnalysis</v>
      </c>
      <c r="V89" t="str">
        <f t="shared" si="41"/>
        <v xml:space="preserve">       if (typeof(localStorage.LongtermDebtToEquityBenchmarkType          )==  "undefined") { localStorage.LongtermDebtToEquityBenchmarkType           = ""};</v>
      </c>
      <c r="W89" t="str">
        <f t="shared" si="42"/>
        <v xml:space="preserve">         $LongtermDebtToEquityBenchmarkType                 =  $row["LongtermDebtToEquityBenchmarkType"];</v>
      </c>
      <c r="X89" t="str">
        <f t="shared" si="43"/>
        <v xml:space="preserve">         localStorage.LongtermDebtToEquityBenchmarkType           = '&lt;php? echo $LongtermDebtToEquityBenchmarkType?&gt;' ;</v>
      </c>
      <c r="Y89" t="str">
        <f t="shared" si="23"/>
        <v>$LongtermDebtToEquityBenchmarkType           =  $_POST['LongtermDebtToEquityBenchmarkType'] ;</v>
      </c>
      <c r="Z89" t="str">
        <f t="shared" si="27"/>
        <v xml:space="preserve">       localStorage.LongtermDebtToEquityBenchmarkType           =  document.ScoreCardForm.LongtermDebtToEquityBenchmarkType.value;</v>
      </c>
      <c r="AA89" t="str">
        <f t="shared" si="28"/>
        <v xml:space="preserve">   document.ScoreCardForm.LongtermDebtToEquityBenchmarkType.value =  localStorage.LongtermDebtToEquityBenchmarkType;</v>
      </c>
      <c r="AB89" t="s">
        <v>739</v>
      </c>
      <c r="AC89" t="str">
        <f t="shared" si="29"/>
        <v xml:space="preserve">           LongtermDebtToEquityBenchmarkType  VARCHAR(50),</v>
      </c>
      <c r="AD89" t="str">
        <f t="shared" si="44"/>
        <v xml:space="preserve">       LongtermDebtToEquityBenchmarkType           = '$LongtermDebtToEquityBenchmarkType',</v>
      </c>
    </row>
    <row r="90" spans="1:30" x14ac:dyDescent="0.25">
      <c r="A90">
        <v>88</v>
      </c>
      <c r="B90" t="s">
        <v>1546</v>
      </c>
      <c r="C90" t="s">
        <v>1473</v>
      </c>
      <c r="D90" t="str">
        <f t="shared" si="24"/>
        <v>LongtermDebtToEquityPolicyBenchmarkValue</v>
      </c>
      <c r="E90" t="str">
        <f t="shared" si="25"/>
        <v>LongtermDebtToEquityPolicyBenchmarkValue</v>
      </c>
      <c r="F90" s="3">
        <f t="shared" si="30"/>
        <v>40</v>
      </c>
      <c r="G90" s="3">
        <f>MAX(F:F)</f>
        <v>43</v>
      </c>
      <c r="H90" s="14" t="str">
        <f t="shared" si="31"/>
        <v xml:space="preserve">LongtermDebtToEquityPolicyBenchmarkValue   </v>
      </c>
      <c r="I90" t="str">
        <f>D90</f>
        <v>LongtermDebtToEquityPolicyBenchmarkValue</v>
      </c>
      <c r="J90" s="3">
        <f t="shared" si="32"/>
        <v>40</v>
      </c>
      <c r="K90" s="3">
        <f>MAX(J:J)</f>
        <v>43</v>
      </c>
      <c r="L90" s="14" t="str">
        <f t="shared" si="33"/>
        <v xml:space="preserve">LongtermDebtToEquityPolicyBenchmarkValue   </v>
      </c>
      <c r="M90" t="str">
        <f t="shared" si="34"/>
        <v>'LongtermDebtToEquityPolicyBenchmarkValue'</v>
      </c>
      <c r="N90" t="str">
        <f t="shared" si="35"/>
        <v>$LongtermDebtToEquityPolicyBenchmarkValue</v>
      </c>
      <c r="O90" t="str">
        <f t="shared" si="36"/>
        <v>'$LongtermDebtToEquityPolicyBenchmarkValue'</v>
      </c>
      <c r="P90">
        <f t="shared" si="37"/>
        <v>43</v>
      </c>
      <c r="Q90" s="3">
        <f>MAX(P:P)</f>
        <v>46</v>
      </c>
      <c r="R90" s="9" t="str">
        <f t="shared" si="38"/>
        <v xml:space="preserve">localStorage.LongtermDebtToEquityPolicyBenchmarkValue   </v>
      </c>
      <c r="S90" s="7" t="str">
        <f t="shared" si="26"/>
        <v>FinancialAnalysis</v>
      </c>
      <c r="T90" t="str">
        <f t="shared" si="39"/>
        <v xml:space="preserve">'$LongtermDebtToEquityPolicyBenchmarkValue'   </v>
      </c>
      <c r="U90" t="str">
        <f t="shared" si="40"/>
        <v>$LongtermDebtToEquityPolicyBenchmarkValue    = NULL;// FinancialAnalysis</v>
      </c>
      <c r="V90" t="str">
        <f t="shared" si="41"/>
        <v xml:space="preserve">       if (typeof(localStorage.LongtermDebtToEquityPolicyBenchmarkValue   )==  "undefined") { localStorage.LongtermDebtToEquityPolicyBenchmarkValue    = ""};</v>
      </c>
      <c r="W90" t="str">
        <f t="shared" si="42"/>
        <v xml:space="preserve">         $LongtermDebtToEquityPolicyBenchmarkValue          =  $row["LongtermDebtToEquityPolicyBenchmarkValue"];</v>
      </c>
      <c r="X90" t="str">
        <f t="shared" si="43"/>
        <v xml:space="preserve">         localStorage.LongtermDebtToEquityPolicyBenchmarkValue    = '&lt;php? echo $LongtermDebtToEquityPolicyBenchmarkValue?&gt;' ;</v>
      </c>
      <c r="Y90" t="str">
        <f t="shared" si="23"/>
        <v>$LongtermDebtToEquityPolicyBenchmarkValue    =  $_POST['LongtermDebtToEquityPolicyBenchmarkValue'] ;</v>
      </c>
      <c r="Z90" t="str">
        <f t="shared" si="27"/>
        <v xml:space="preserve">       localStorage.LongtermDebtToEquityPolicyBenchmarkValue    =  document.ScoreCardForm.LongtermDebtToEquityPolicyBenchmarkValue.value;</v>
      </c>
      <c r="AA90" t="str">
        <f t="shared" si="28"/>
        <v xml:space="preserve">   document.ScoreCardForm.LongtermDebtToEquityPolicyBenchmarkValue.value =  localStorage.LongtermDebtToEquityPolicyBenchmarkValue;</v>
      </c>
      <c r="AB90" t="s">
        <v>449</v>
      </c>
      <c r="AC90" t="str">
        <f t="shared" si="29"/>
        <v xml:space="preserve">           LongtermDebtToEquityPolicyBenchmarkValue  FLOAT,</v>
      </c>
      <c r="AD90" t="str">
        <f t="shared" si="44"/>
        <v xml:space="preserve">       LongtermDebtToEquityPolicyBenchmarkValue    = '$LongtermDebtToEquityPolicyBenchmarkValue',</v>
      </c>
    </row>
    <row r="91" spans="1:30" x14ac:dyDescent="0.25">
      <c r="A91">
        <v>89</v>
      </c>
      <c r="B91" t="s">
        <v>1546</v>
      </c>
      <c r="C91" t="s">
        <v>1474</v>
      </c>
      <c r="D91" t="str">
        <f t="shared" si="24"/>
        <v>LongtermDebtToEquityBenchmarkValue</v>
      </c>
      <c r="E91" t="str">
        <f t="shared" si="25"/>
        <v>LongtermDebtToEquityBenchmarkValue</v>
      </c>
      <c r="F91" s="3">
        <f t="shared" si="30"/>
        <v>34</v>
      </c>
      <c r="G91" s="3">
        <f>MAX(F:F)</f>
        <v>43</v>
      </c>
      <c r="H91" s="14" t="str">
        <f t="shared" si="31"/>
        <v xml:space="preserve">LongtermDebtToEquityBenchmarkValue         </v>
      </c>
      <c r="I91" t="str">
        <f>D91</f>
        <v>LongtermDebtToEquityBenchmarkValue</v>
      </c>
      <c r="J91" s="3">
        <f t="shared" si="32"/>
        <v>34</v>
      </c>
      <c r="K91" s="3">
        <f>MAX(J:J)</f>
        <v>43</v>
      </c>
      <c r="L91" s="14" t="str">
        <f t="shared" si="33"/>
        <v xml:space="preserve">LongtermDebtToEquityBenchmarkValue         </v>
      </c>
      <c r="M91" t="str">
        <f t="shared" si="34"/>
        <v>'LongtermDebtToEquityBenchmarkValue'</v>
      </c>
      <c r="N91" t="str">
        <f t="shared" si="35"/>
        <v>$LongtermDebtToEquityBenchmarkValue</v>
      </c>
      <c r="O91" t="str">
        <f t="shared" si="36"/>
        <v>'$LongtermDebtToEquityBenchmarkValue'</v>
      </c>
      <c r="P91">
        <f t="shared" si="37"/>
        <v>37</v>
      </c>
      <c r="Q91" s="3">
        <f>MAX(P:P)</f>
        <v>46</v>
      </c>
      <c r="R91" s="9" t="str">
        <f t="shared" si="38"/>
        <v xml:space="preserve">localStorage.LongtermDebtToEquityBenchmarkValue         </v>
      </c>
      <c r="S91" s="7" t="str">
        <f t="shared" si="26"/>
        <v>FinancialAnalysis</v>
      </c>
      <c r="T91" t="str">
        <f t="shared" si="39"/>
        <v xml:space="preserve">'$LongtermDebtToEquityBenchmarkValue'         </v>
      </c>
      <c r="U91" t="str">
        <f t="shared" si="40"/>
        <v>$LongtermDebtToEquityBenchmarkValue          = NULL;// FinancialAnalysis</v>
      </c>
      <c r="V91" t="str">
        <f t="shared" si="41"/>
        <v xml:space="preserve">       if (typeof(localStorage.LongtermDebtToEquityBenchmarkValue         )==  "undefined") { localStorage.LongtermDebtToEquityBenchmarkValue          = ""};</v>
      </c>
      <c r="W91" t="str">
        <f t="shared" si="42"/>
        <v xml:space="preserve">         $LongtermDebtToEquityBenchmarkValue                =  $row["LongtermDebtToEquityBenchmarkValue"];</v>
      </c>
      <c r="X91" t="str">
        <f t="shared" si="43"/>
        <v xml:space="preserve">         localStorage.LongtermDebtToEquityBenchmarkValue          = '&lt;php? echo $LongtermDebtToEquityBenchmarkValue?&gt;' ;</v>
      </c>
      <c r="Y91" t="str">
        <f t="shared" si="23"/>
        <v>$LongtermDebtToEquityBenchmarkValue          =  $_POST['LongtermDebtToEquityBenchmarkValue'] ;</v>
      </c>
      <c r="Z91" t="str">
        <f t="shared" si="27"/>
        <v xml:space="preserve">       localStorage.LongtermDebtToEquityBenchmarkValue          =  document.ScoreCardForm.LongtermDebtToEquityBenchmarkValue.value;</v>
      </c>
      <c r="AA91" t="str">
        <f t="shared" si="28"/>
        <v xml:space="preserve">   document.ScoreCardForm.LongtermDebtToEquityBenchmarkValue.value =  localStorage.LongtermDebtToEquityBenchmarkValue;</v>
      </c>
      <c r="AB91" t="s">
        <v>449</v>
      </c>
      <c r="AC91" t="str">
        <f t="shared" si="29"/>
        <v xml:space="preserve">           LongtermDebtToEquityBenchmarkValue  FLOAT,</v>
      </c>
      <c r="AD91" t="str">
        <f t="shared" si="44"/>
        <v xml:space="preserve">       LongtermDebtToEquityBenchmarkValue          = '$LongtermDebtToEquityBenchmarkValue',</v>
      </c>
    </row>
    <row r="92" spans="1:30" x14ac:dyDescent="0.25">
      <c r="A92">
        <v>90</v>
      </c>
      <c r="B92" t="s">
        <v>1546</v>
      </c>
      <c r="C92" t="s">
        <v>1475</v>
      </c>
      <c r="D92" t="str">
        <f t="shared" si="24"/>
        <v>LongtermDebtToEquityAppliedBenchmarkValue</v>
      </c>
      <c r="E92" t="str">
        <f t="shared" si="25"/>
        <v>LongtermDebtToEquityAppliedBenchmarkValue</v>
      </c>
      <c r="F92" s="3">
        <f t="shared" si="30"/>
        <v>41</v>
      </c>
      <c r="G92" s="3">
        <f>MAX(F:F)</f>
        <v>43</v>
      </c>
      <c r="H92" s="14" t="str">
        <f t="shared" si="31"/>
        <v xml:space="preserve">LongtermDebtToEquityAppliedBenchmarkValue  </v>
      </c>
      <c r="I92" t="str">
        <f>D92</f>
        <v>LongtermDebtToEquityAppliedBenchmarkValue</v>
      </c>
      <c r="J92" s="3">
        <f t="shared" si="32"/>
        <v>41</v>
      </c>
      <c r="K92" s="3">
        <f>MAX(J:J)</f>
        <v>43</v>
      </c>
      <c r="L92" s="14" t="str">
        <f t="shared" si="33"/>
        <v xml:space="preserve">LongtermDebtToEquityAppliedBenchmarkValue  </v>
      </c>
      <c r="M92" t="str">
        <f t="shared" si="34"/>
        <v>'LongtermDebtToEquityAppliedBenchmarkValue'</v>
      </c>
      <c r="N92" t="str">
        <f t="shared" si="35"/>
        <v>$LongtermDebtToEquityAppliedBenchmarkValue</v>
      </c>
      <c r="O92" t="str">
        <f t="shared" si="36"/>
        <v>'$LongtermDebtToEquityAppliedBenchmarkValue'</v>
      </c>
      <c r="P92">
        <f t="shared" si="37"/>
        <v>44</v>
      </c>
      <c r="Q92" s="3">
        <f>MAX(P:P)</f>
        <v>46</v>
      </c>
      <c r="R92" s="9" t="str">
        <f t="shared" si="38"/>
        <v xml:space="preserve">localStorage.LongtermDebtToEquityAppliedBenchmarkValue  </v>
      </c>
      <c r="S92" s="7" t="str">
        <f t="shared" si="26"/>
        <v>FinancialAnalysis</v>
      </c>
      <c r="T92" t="str">
        <f t="shared" si="39"/>
        <v xml:space="preserve">'$LongtermDebtToEquityAppliedBenchmarkValue'  </v>
      </c>
      <c r="U92" t="str">
        <f t="shared" si="40"/>
        <v>$LongtermDebtToEquityAppliedBenchmarkValue   = NULL;// FinancialAnalysis</v>
      </c>
      <c r="V92" t="str">
        <f t="shared" si="41"/>
        <v xml:space="preserve">       if (typeof(localStorage.LongtermDebtToEquityAppliedBenchmarkValue  )==  "undefined") { localStorage.LongtermDebtToEquityAppliedBenchmarkValue   = ""};</v>
      </c>
      <c r="W92" t="str">
        <f t="shared" si="42"/>
        <v xml:space="preserve">         $LongtermDebtToEquityAppliedBenchmarkValue         =  $row["LongtermDebtToEquityAppliedBenchmarkValue"];</v>
      </c>
      <c r="X92" t="str">
        <f t="shared" si="43"/>
        <v xml:space="preserve">         localStorage.LongtermDebtToEquityAppliedBenchmarkValue   = '&lt;php? echo $LongtermDebtToEquityAppliedBenchmarkValue?&gt;' ;</v>
      </c>
      <c r="Y92" t="str">
        <f t="shared" si="23"/>
        <v>$LongtermDebtToEquityAppliedBenchmarkValue   =  $_POST['LongtermDebtToEquityAppliedBenchmarkValue'] ;</v>
      </c>
      <c r="Z92" t="str">
        <f t="shared" si="27"/>
        <v xml:space="preserve">       localStorage.LongtermDebtToEquityAppliedBenchmarkValue   =  document.ScoreCardForm.LongtermDebtToEquityAppliedBenchmarkValue.value;</v>
      </c>
      <c r="AA92" t="str">
        <f t="shared" si="28"/>
        <v xml:space="preserve">   document.ScoreCardForm.LongtermDebtToEquityAppliedBenchmarkValue.value =  localStorage.LongtermDebtToEquityAppliedBenchmarkValue;</v>
      </c>
      <c r="AB92" t="s">
        <v>449</v>
      </c>
      <c r="AC92" t="str">
        <f t="shared" si="29"/>
        <v xml:space="preserve">           LongtermDebtToEquityAppliedBenchmarkValue  FLOAT,</v>
      </c>
      <c r="AD92" t="str">
        <f t="shared" si="44"/>
        <v xml:space="preserve">       LongtermDebtToEquityAppliedBenchmarkValue   = '$LongtermDebtToEquityAppliedBenchmarkValue',</v>
      </c>
    </row>
    <row r="93" spans="1:30" x14ac:dyDescent="0.25">
      <c r="A93">
        <v>91</v>
      </c>
      <c r="B93" t="s">
        <v>1546</v>
      </c>
      <c r="C93" t="s">
        <v>1476</v>
      </c>
      <c r="D93" t="str">
        <f t="shared" si="24"/>
        <v>LongtermDebtToEquityValue</v>
      </c>
      <c r="E93" t="str">
        <f t="shared" si="25"/>
        <v>LongtermDebtToEquityValue</v>
      </c>
      <c r="F93" s="3">
        <f t="shared" si="30"/>
        <v>25</v>
      </c>
      <c r="G93" s="3">
        <f>MAX(F:F)</f>
        <v>43</v>
      </c>
      <c r="H93" s="14" t="str">
        <f t="shared" si="31"/>
        <v xml:space="preserve">LongtermDebtToEquityValue                  </v>
      </c>
      <c r="I93" t="str">
        <f>D93</f>
        <v>LongtermDebtToEquityValue</v>
      </c>
      <c r="J93" s="3">
        <f t="shared" si="32"/>
        <v>25</v>
      </c>
      <c r="K93" s="3">
        <f>MAX(J:J)</f>
        <v>43</v>
      </c>
      <c r="L93" s="14" t="str">
        <f t="shared" si="33"/>
        <v xml:space="preserve">LongtermDebtToEquityValue                  </v>
      </c>
      <c r="M93" t="str">
        <f t="shared" si="34"/>
        <v>'LongtermDebtToEquityValue'</v>
      </c>
      <c r="N93" t="str">
        <f t="shared" si="35"/>
        <v>$LongtermDebtToEquityValue</v>
      </c>
      <c r="O93" t="str">
        <f t="shared" si="36"/>
        <v>'$LongtermDebtToEquityValue'</v>
      </c>
      <c r="P93">
        <f t="shared" si="37"/>
        <v>28</v>
      </c>
      <c r="Q93" s="3">
        <f>MAX(P:P)</f>
        <v>46</v>
      </c>
      <c r="R93" s="9" t="str">
        <f t="shared" si="38"/>
        <v xml:space="preserve">localStorage.LongtermDebtToEquityValue                  </v>
      </c>
      <c r="S93" s="7" t="str">
        <f t="shared" si="26"/>
        <v>FinancialAnalysis</v>
      </c>
      <c r="T93" t="str">
        <f t="shared" si="39"/>
        <v xml:space="preserve">'$LongtermDebtToEquityValue'                  </v>
      </c>
      <c r="U93" t="str">
        <f t="shared" si="40"/>
        <v>$LongtermDebtToEquityValue                   = NULL;// FinancialAnalysis</v>
      </c>
      <c r="V93" t="str">
        <f t="shared" si="41"/>
        <v xml:space="preserve">       if (typeof(localStorage.LongtermDebtToEquityValue                  )==  "undefined") { localStorage.LongtermDebtToEquityValue                   = ""};</v>
      </c>
      <c r="W93" t="str">
        <f t="shared" si="42"/>
        <v xml:space="preserve">         $LongtermDebtToEquityValue                         =  $row["LongtermDebtToEquityValue"];</v>
      </c>
      <c r="X93" t="str">
        <f t="shared" si="43"/>
        <v xml:space="preserve">         localStorage.LongtermDebtToEquityValue                   = '&lt;php? echo $LongtermDebtToEquityValue?&gt;' ;</v>
      </c>
      <c r="Y93" t="str">
        <f t="shared" si="23"/>
        <v>$LongtermDebtToEquityValue                   =  $_POST['LongtermDebtToEquityValue'] ;</v>
      </c>
      <c r="Z93" t="str">
        <f t="shared" si="27"/>
        <v xml:space="preserve">       localStorage.LongtermDebtToEquityValue                   =  document.ScoreCardForm.LongtermDebtToEquityValue.value;</v>
      </c>
      <c r="AA93" t="str">
        <f t="shared" si="28"/>
        <v xml:space="preserve">   document.ScoreCardForm.LongtermDebtToEquityValue.value =  localStorage.LongtermDebtToEquityValue;</v>
      </c>
      <c r="AB93" t="s">
        <v>449</v>
      </c>
      <c r="AC93" t="str">
        <f t="shared" si="29"/>
        <v xml:space="preserve">           LongtermDebtToEquityValue  FLOAT,</v>
      </c>
      <c r="AD93" t="str">
        <f t="shared" si="44"/>
        <v xml:space="preserve">       LongtermDebtToEquityValue                   = '$LongtermDebtToEquityValue',</v>
      </c>
    </row>
    <row r="94" spans="1:30" x14ac:dyDescent="0.25">
      <c r="A94">
        <v>92</v>
      </c>
      <c r="B94" t="s">
        <v>1546</v>
      </c>
      <c r="C94" t="s">
        <v>1477</v>
      </c>
      <c r="D94" t="str">
        <f t="shared" si="24"/>
        <v>LongtermDebtToEquityPass</v>
      </c>
      <c r="E94" t="str">
        <f t="shared" si="25"/>
        <v>LongtermDebtToEquityPass</v>
      </c>
      <c r="F94" s="3">
        <f t="shared" si="30"/>
        <v>24</v>
      </c>
      <c r="G94" s="3">
        <f>MAX(F:F)</f>
        <v>43</v>
      </c>
      <c r="H94" s="14" t="str">
        <f t="shared" si="31"/>
        <v xml:space="preserve">LongtermDebtToEquityPass                   </v>
      </c>
      <c r="I94" t="str">
        <f>D94</f>
        <v>LongtermDebtToEquityPass</v>
      </c>
      <c r="J94" s="3">
        <f t="shared" si="32"/>
        <v>24</v>
      </c>
      <c r="K94" s="3">
        <f>MAX(J:J)</f>
        <v>43</v>
      </c>
      <c r="L94" s="14" t="str">
        <f t="shared" si="33"/>
        <v xml:space="preserve">LongtermDebtToEquityPass                   </v>
      </c>
      <c r="M94" t="str">
        <f t="shared" si="34"/>
        <v>'LongtermDebtToEquityPass'</v>
      </c>
      <c r="N94" t="str">
        <f t="shared" si="35"/>
        <v>$LongtermDebtToEquityPass</v>
      </c>
      <c r="O94" t="str">
        <f t="shared" si="36"/>
        <v>'$LongtermDebtToEquityPass'</v>
      </c>
      <c r="P94">
        <f t="shared" si="37"/>
        <v>27</v>
      </c>
      <c r="Q94" s="3">
        <f>MAX(P:P)</f>
        <v>46</v>
      </c>
      <c r="R94" s="9" t="str">
        <f t="shared" si="38"/>
        <v xml:space="preserve">localStorage.LongtermDebtToEquityPass                   </v>
      </c>
      <c r="S94" s="7" t="str">
        <f t="shared" si="26"/>
        <v>FinancialAnalysis</v>
      </c>
      <c r="T94" t="str">
        <f t="shared" si="39"/>
        <v xml:space="preserve">'$LongtermDebtToEquityPass'                   </v>
      </c>
      <c r="U94" t="str">
        <f t="shared" si="40"/>
        <v>$LongtermDebtToEquityPass                    = NULL;// FinancialAnalysis</v>
      </c>
      <c r="V94" t="str">
        <f t="shared" si="41"/>
        <v xml:space="preserve">       if (typeof(localStorage.LongtermDebtToEquityPass                   )==  "undefined") { localStorage.LongtermDebtToEquityPass                    = ""};</v>
      </c>
      <c r="W94" t="str">
        <f t="shared" si="42"/>
        <v xml:space="preserve">         $LongtermDebtToEquityPass                          =  $row["LongtermDebtToEquityPass"];</v>
      </c>
      <c r="X94" t="str">
        <f t="shared" si="43"/>
        <v xml:space="preserve">         localStorage.LongtermDebtToEquityPass                    = '&lt;php? echo $LongtermDebtToEquityPass?&gt;' ;</v>
      </c>
      <c r="Y94" t="str">
        <f t="shared" si="23"/>
        <v>$LongtermDebtToEquityPass                    =  $_POST['LongtermDebtToEquityPass'] ;</v>
      </c>
      <c r="Z94" t="str">
        <f t="shared" si="27"/>
        <v xml:space="preserve">       localStorage.LongtermDebtToEquityPass                    =  document.ScoreCardForm.LongtermDebtToEquityPass.value;</v>
      </c>
      <c r="AA94" t="str">
        <f t="shared" si="28"/>
        <v xml:space="preserve">   document.ScoreCardForm.LongtermDebtToEquityPass.value =  localStorage.LongtermDebtToEquityPass;</v>
      </c>
      <c r="AB94" t="s">
        <v>742</v>
      </c>
      <c r="AC94" t="str">
        <f t="shared" si="29"/>
        <v xml:space="preserve">           LongtermDebtToEquityPass  BOOLEAN,</v>
      </c>
      <c r="AD94" t="str">
        <f t="shared" si="44"/>
        <v xml:space="preserve">       LongtermDebtToEquityPass                    = '$LongtermDebtToEquityPass',</v>
      </c>
    </row>
    <row r="95" spans="1:30" x14ac:dyDescent="0.25">
      <c r="A95">
        <v>93</v>
      </c>
      <c r="B95" t="s">
        <v>1546</v>
      </c>
      <c r="C95" t="s">
        <v>1478</v>
      </c>
      <c r="D95" t="str">
        <f t="shared" si="24"/>
        <v>LongtermDebtToEquityMaxScore</v>
      </c>
      <c r="E95" t="str">
        <f t="shared" si="25"/>
        <v>LongtermDebtToEquityMaxScore</v>
      </c>
      <c r="F95" s="3">
        <f t="shared" si="30"/>
        <v>28</v>
      </c>
      <c r="G95" s="3">
        <f>MAX(F:F)</f>
        <v>43</v>
      </c>
      <c r="H95" s="14" t="str">
        <f t="shared" si="31"/>
        <v xml:space="preserve">LongtermDebtToEquityMaxScore               </v>
      </c>
      <c r="I95" t="str">
        <f>D95</f>
        <v>LongtermDebtToEquityMaxScore</v>
      </c>
      <c r="J95" s="3">
        <f t="shared" si="32"/>
        <v>28</v>
      </c>
      <c r="K95" s="3">
        <f>MAX(J:J)</f>
        <v>43</v>
      </c>
      <c r="L95" s="14" t="str">
        <f t="shared" si="33"/>
        <v xml:space="preserve">LongtermDebtToEquityMaxScore               </v>
      </c>
      <c r="M95" t="str">
        <f t="shared" si="34"/>
        <v>'LongtermDebtToEquityMaxScore'</v>
      </c>
      <c r="N95" t="str">
        <f t="shared" si="35"/>
        <v>$LongtermDebtToEquityMaxScore</v>
      </c>
      <c r="O95" t="str">
        <f t="shared" si="36"/>
        <v>'$LongtermDebtToEquityMaxScore'</v>
      </c>
      <c r="P95">
        <f t="shared" si="37"/>
        <v>31</v>
      </c>
      <c r="Q95" s="3">
        <f>MAX(P:P)</f>
        <v>46</v>
      </c>
      <c r="R95" s="9" t="str">
        <f t="shared" si="38"/>
        <v xml:space="preserve">localStorage.LongtermDebtToEquityMaxScore               </v>
      </c>
      <c r="S95" s="7" t="str">
        <f t="shared" si="26"/>
        <v>FinancialAnalysis</v>
      </c>
      <c r="T95" t="str">
        <f t="shared" si="39"/>
        <v xml:space="preserve">'$LongtermDebtToEquityMaxScore'               </v>
      </c>
      <c r="U95" t="str">
        <f t="shared" si="40"/>
        <v>$LongtermDebtToEquityMaxScore                = NULL;// FinancialAnalysis</v>
      </c>
      <c r="V95" t="str">
        <f t="shared" si="41"/>
        <v xml:space="preserve">       if (typeof(localStorage.LongtermDebtToEquityMaxScore               )==  "undefined") { localStorage.LongtermDebtToEquityMaxScore                = 0};</v>
      </c>
      <c r="W95" t="str">
        <f t="shared" si="42"/>
        <v xml:space="preserve">         $LongtermDebtToEquityMaxScore                      =  $row["LongtermDebtToEquityMaxScore"];</v>
      </c>
      <c r="X95" t="str">
        <f t="shared" si="43"/>
        <v xml:space="preserve">         localStorage.LongtermDebtToEquityMaxScore                = '&lt;php? echo $LongtermDebtToEquityMaxScore?&gt;' ;</v>
      </c>
      <c r="Y95" t="str">
        <f t="shared" si="23"/>
        <v>$LongtermDebtToEquityMaxScore                =  $_POST['LongtermDebtToEquityMaxScore'] ;</v>
      </c>
      <c r="Z95" t="str">
        <f t="shared" si="27"/>
        <v xml:space="preserve">       localStorage.LongtermDebtToEquityMaxScore                =  document.ScoreCardForm.LongtermDebtToEquityMaxScore.value;</v>
      </c>
      <c r="AA95" t="str">
        <f t="shared" si="28"/>
        <v xml:space="preserve">   document.ScoreCardForm.LongtermDebtToEquityMaxScore.value =  localStorage.LongtermDebtToEquityMaxScore;</v>
      </c>
      <c r="AB95" t="s">
        <v>449</v>
      </c>
      <c r="AC95" t="str">
        <f t="shared" si="29"/>
        <v xml:space="preserve">           LongtermDebtToEquityMaxScore  FLOAT,</v>
      </c>
      <c r="AD95" t="str">
        <f t="shared" si="44"/>
        <v xml:space="preserve">       LongtermDebtToEquityMaxScore                = '$LongtermDebtToEquityMaxScore',</v>
      </c>
    </row>
    <row r="96" spans="1:30" x14ac:dyDescent="0.25">
      <c r="A96">
        <v>94</v>
      </c>
      <c r="B96" t="s">
        <v>1546</v>
      </c>
      <c r="C96" t="s">
        <v>1479</v>
      </c>
      <c r="D96" t="str">
        <f t="shared" si="24"/>
        <v>LongtermDebtToEquityScore</v>
      </c>
      <c r="E96" t="str">
        <f t="shared" si="25"/>
        <v>LongtermDebtToEquityScore</v>
      </c>
      <c r="F96" s="3">
        <f t="shared" si="30"/>
        <v>25</v>
      </c>
      <c r="G96" s="3">
        <f>MAX(F:F)</f>
        <v>43</v>
      </c>
      <c r="H96" s="14" t="str">
        <f t="shared" si="31"/>
        <v xml:space="preserve">LongtermDebtToEquityScore                  </v>
      </c>
      <c r="I96" t="str">
        <f>D96</f>
        <v>LongtermDebtToEquityScore</v>
      </c>
      <c r="J96" s="3">
        <f t="shared" si="32"/>
        <v>25</v>
      </c>
      <c r="K96" s="3">
        <f>MAX(J:J)</f>
        <v>43</v>
      </c>
      <c r="L96" s="14" t="str">
        <f t="shared" si="33"/>
        <v xml:space="preserve">LongtermDebtToEquityScore                  </v>
      </c>
      <c r="M96" t="str">
        <f t="shared" si="34"/>
        <v>'LongtermDebtToEquityScore'</v>
      </c>
      <c r="N96" t="str">
        <f t="shared" si="35"/>
        <v>$LongtermDebtToEquityScore</v>
      </c>
      <c r="O96" t="str">
        <f t="shared" si="36"/>
        <v>'$LongtermDebtToEquityScore'</v>
      </c>
      <c r="P96">
        <f t="shared" si="37"/>
        <v>28</v>
      </c>
      <c r="Q96" s="3">
        <f>MAX(P:P)</f>
        <v>46</v>
      </c>
      <c r="R96" s="9" t="str">
        <f t="shared" si="38"/>
        <v xml:space="preserve">localStorage.LongtermDebtToEquityScore                  </v>
      </c>
      <c r="S96" s="7" t="str">
        <f t="shared" si="26"/>
        <v>FinancialAnalysis</v>
      </c>
      <c r="T96" t="str">
        <f t="shared" si="39"/>
        <v xml:space="preserve">'$LongtermDebtToEquityScore'                  </v>
      </c>
      <c r="U96" t="str">
        <f t="shared" si="40"/>
        <v>$LongtermDebtToEquityScore                   = NULL;// FinancialAnalysis</v>
      </c>
      <c r="V96" t="str">
        <f t="shared" si="41"/>
        <v xml:space="preserve">       if (typeof(localStorage.LongtermDebtToEquityScore                  )==  "undefined") { localStorage.LongtermDebtToEquityScore                   = 0};</v>
      </c>
      <c r="W96" t="str">
        <f t="shared" si="42"/>
        <v xml:space="preserve">         $LongtermDebtToEquityScore                         =  $row["LongtermDebtToEquityScore"];</v>
      </c>
      <c r="X96" t="str">
        <f t="shared" si="43"/>
        <v xml:space="preserve">         localStorage.LongtermDebtToEquityScore                   = '&lt;php? echo $LongtermDebtToEquityScore?&gt;' ;</v>
      </c>
      <c r="Y96" t="str">
        <f t="shared" si="23"/>
        <v>$LongtermDebtToEquityScore                   =  $_POST['LongtermDebtToEquityScore'] ;</v>
      </c>
      <c r="Z96" t="str">
        <f t="shared" si="27"/>
        <v xml:space="preserve">       localStorage.LongtermDebtToEquityScore                   =  document.ScoreCardForm.LongtermDebtToEquityScore.value;</v>
      </c>
      <c r="AA96" t="str">
        <f t="shared" si="28"/>
        <v xml:space="preserve">   document.ScoreCardForm.LongtermDebtToEquityScore.value =  localStorage.LongtermDebtToEquityScore;</v>
      </c>
      <c r="AB96" t="s">
        <v>449</v>
      </c>
      <c r="AC96" t="str">
        <f t="shared" si="29"/>
        <v xml:space="preserve">           LongtermDebtToEquityScore  FLOAT,</v>
      </c>
      <c r="AD96" t="str">
        <f t="shared" si="44"/>
        <v xml:space="preserve">       LongtermDebtToEquityScore                   = '$LongtermDebtToEquityScore',</v>
      </c>
    </row>
    <row r="97" spans="1:30" x14ac:dyDescent="0.25">
      <c r="A97">
        <v>95</v>
      </c>
      <c r="B97" t="s">
        <v>1546</v>
      </c>
      <c r="C97" t="s">
        <v>1480</v>
      </c>
      <c r="D97" t="str">
        <f t="shared" si="24"/>
        <v>LongtermDebtComment</v>
      </c>
      <c r="E97" t="str">
        <f t="shared" si="25"/>
        <v>LongtermDebtComment</v>
      </c>
      <c r="F97" s="3">
        <f t="shared" si="30"/>
        <v>19</v>
      </c>
      <c r="G97" s="3">
        <f>MAX(F:F)</f>
        <v>43</v>
      </c>
      <c r="H97" s="14" t="str">
        <f t="shared" si="31"/>
        <v xml:space="preserve">LongtermDebtComment                        </v>
      </c>
      <c r="I97" t="str">
        <f>D97</f>
        <v>LongtermDebtComment</v>
      </c>
      <c r="J97" s="3">
        <f t="shared" si="32"/>
        <v>19</v>
      </c>
      <c r="K97" s="3">
        <f>MAX(J:J)</f>
        <v>43</v>
      </c>
      <c r="L97" s="14" t="str">
        <f t="shared" si="33"/>
        <v xml:space="preserve">LongtermDebtComment                        </v>
      </c>
      <c r="M97" t="str">
        <f t="shared" si="34"/>
        <v>'LongtermDebtComment'</v>
      </c>
      <c r="N97" t="str">
        <f t="shared" si="35"/>
        <v>$LongtermDebtComment</v>
      </c>
      <c r="O97" t="str">
        <f t="shared" si="36"/>
        <v>'$LongtermDebtComment'</v>
      </c>
      <c r="P97">
        <f t="shared" si="37"/>
        <v>22</v>
      </c>
      <c r="Q97" s="3">
        <f>MAX(P:P)</f>
        <v>46</v>
      </c>
      <c r="R97" s="9" t="str">
        <f t="shared" si="38"/>
        <v xml:space="preserve">localStorage.LongtermDebtComment                        </v>
      </c>
      <c r="S97" s="7" t="str">
        <f t="shared" si="26"/>
        <v>FinancialAnalysis</v>
      </c>
      <c r="T97" t="str">
        <f t="shared" si="39"/>
        <v xml:space="preserve">'$LongtermDebtComment'                        </v>
      </c>
      <c r="U97" t="str">
        <f t="shared" si="40"/>
        <v>$LongtermDebtComment                         = NULL;// FinancialAnalysis</v>
      </c>
      <c r="V97" t="str">
        <f t="shared" si="41"/>
        <v xml:space="preserve">       if (typeof(localStorage.LongtermDebtComment                        )==  "undefined") { localStorage.LongtermDebtComment                         = ""};</v>
      </c>
      <c r="W97" t="str">
        <f t="shared" si="42"/>
        <v xml:space="preserve">         $LongtermDebtComment                               =  $row["LongtermDebtComment"];</v>
      </c>
      <c r="X97" t="str">
        <f t="shared" si="43"/>
        <v xml:space="preserve">         localStorage.LongtermDebtComment                         = '&lt;php? echo $LongtermDebtComment?&gt;' ;</v>
      </c>
      <c r="Y97" t="str">
        <f t="shared" si="23"/>
        <v>$LongtermDebtComment                         =  $_POST['LongtermDebtComment'] ;</v>
      </c>
      <c r="Z97" t="str">
        <f t="shared" si="27"/>
        <v xml:space="preserve">       localStorage.LongtermDebtComment                         =  document.ScoreCardForm.LongtermDebtComment.value;</v>
      </c>
      <c r="AA97" t="str">
        <f t="shared" si="28"/>
        <v xml:space="preserve">   document.ScoreCardForm.LongtermDebtComment.value =  localStorage.LongtermDebtComment;</v>
      </c>
      <c r="AB97" t="s">
        <v>1552</v>
      </c>
      <c r="AC97" t="str">
        <f t="shared" si="29"/>
        <v xml:space="preserve">           LongtermDebtComment  VARCHAR(250),</v>
      </c>
      <c r="AD97" t="str">
        <f t="shared" si="44"/>
        <v xml:space="preserve">       LongtermDebtComment                         = '$LongtermDebtComment',</v>
      </c>
    </row>
    <row r="98" spans="1:30" x14ac:dyDescent="0.25">
      <c r="A98">
        <v>96</v>
      </c>
      <c r="B98" t="s">
        <v>1546</v>
      </c>
      <c r="C98" t="s">
        <v>1481</v>
      </c>
      <c r="D98" t="str">
        <f t="shared" si="24"/>
        <v>DebtToTangibleNetWorthBenchmarkType</v>
      </c>
      <c r="E98" t="str">
        <f t="shared" si="25"/>
        <v>DebtToTangibleNetWorthBenchmarkType</v>
      </c>
      <c r="F98" s="3">
        <f t="shared" si="30"/>
        <v>35</v>
      </c>
      <c r="G98" s="3">
        <f>MAX(F:F)</f>
        <v>43</v>
      </c>
      <c r="H98" s="14" t="str">
        <f t="shared" si="31"/>
        <v xml:space="preserve">DebtToTangibleNetWorthBenchmarkType        </v>
      </c>
      <c r="I98" t="str">
        <f>D98</f>
        <v>DebtToTangibleNetWorthBenchmarkType</v>
      </c>
      <c r="J98" s="3">
        <f t="shared" si="32"/>
        <v>35</v>
      </c>
      <c r="K98" s="3">
        <f>MAX(J:J)</f>
        <v>43</v>
      </c>
      <c r="L98" s="14" t="str">
        <f t="shared" si="33"/>
        <v xml:space="preserve">DebtToTangibleNetWorthBenchmarkType        </v>
      </c>
      <c r="M98" t="str">
        <f t="shared" si="34"/>
        <v>'DebtToTangibleNetWorthBenchmarkType'</v>
      </c>
      <c r="N98" t="str">
        <f t="shared" si="35"/>
        <v>$DebtToTangibleNetWorthBenchmarkType</v>
      </c>
      <c r="O98" t="str">
        <f t="shared" si="36"/>
        <v>'$DebtToTangibleNetWorthBenchmarkType'</v>
      </c>
      <c r="P98">
        <f t="shared" si="37"/>
        <v>38</v>
      </c>
      <c r="Q98" s="3">
        <f>MAX(P:P)</f>
        <v>46</v>
      </c>
      <c r="R98" s="9" t="str">
        <f t="shared" si="38"/>
        <v xml:space="preserve">localStorage.DebtToTangibleNetWorthBenchmarkType        </v>
      </c>
      <c r="S98" s="7" t="str">
        <f t="shared" si="26"/>
        <v>FinancialAnalysis</v>
      </c>
      <c r="T98" t="str">
        <f t="shared" si="39"/>
        <v xml:space="preserve">'$DebtToTangibleNetWorthBenchmarkType'        </v>
      </c>
      <c r="U98" t="str">
        <f t="shared" si="40"/>
        <v>$DebtToTangibleNetWorthBenchmarkType         = NULL;// FinancialAnalysis</v>
      </c>
      <c r="V98" t="str">
        <f t="shared" si="41"/>
        <v xml:space="preserve">       if (typeof(localStorage.DebtToTangibleNetWorthBenchmarkType        )==  "undefined") { localStorage.DebtToTangibleNetWorthBenchmarkType         = ""};</v>
      </c>
      <c r="W98" t="str">
        <f t="shared" si="42"/>
        <v xml:space="preserve">         $DebtToTangibleNetWorthBenchmarkType               =  $row["DebtToTangibleNetWorthBenchmarkType"];</v>
      </c>
      <c r="X98" t="str">
        <f t="shared" si="43"/>
        <v xml:space="preserve">         localStorage.DebtToTangibleNetWorthBenchmarkType         = '&lt;php? echo $DebtToTangibleNetWorthBenchmarkType?&gt;' ;</v>
      </c>
      <c r="Y98" t="str">
        <f t="shared" si="23"/>
        <v>$DebtToTangibleNetWorthBenchmarkType         =  $_POST['DebtToTangibleNetWorthBenchmarkType'] ;</v>
      </c>
      <c r="Z98" t="str">
        <f t="shared" si="27"/>
        <v xml:space="preserve">       localStorage.DebtToTangibleNetWorthBenchmarkType         =  document.ScoreCardForm.DebtToTangibleNetWorthBenchmarkType.value;</v>
      </c>
      <c r="AA98" t="str">
        <f t="shared" si="28"/>
        <v xml:space="preserve">   document.ScoreCardForm.DebtToTangibleNetWorthBenchmarkType.value =  localStorage.DebtToTangibleNetWorthBenchmarkType;</v>
      </c>
      <c r="AB98" t="s">
        <v>739</v>
      </c>
      <c r="AC98" t="str">
        <f t="shared" si="29"/>
        <v xml:space="preserve">           DebtToTangibleNetWorthBenchmarkType  VARCHAR(50),</v>
      </c>
      <c r="AD98" t="str">
        <f t="shared" si="44"/>
        <v xml:space="preserve">       DebtToTangibleNetWorthBenchmarkType         = '$DebtToTangibleNetWorthBenchmarkType',</v>
      </c>
    </row>
    <row r="99" spans="1:30" x14ac:dyDescent="0.25">
      <c r="A99">
        <v>97</v>
      </c>
      <c r="B99" t="s">
        <v>1546</v>
      </c>
      <c r="C99" t="s">
        <v>1482</v>
      </c>
      <c r="D99" t="str">
        <f t="shared" si="24"/>
        <v>DebtToTangibleNetWorthPolicyBenchmarkValue</v>
      </c>
      <c r="E99" t="str">
        <f t="shared" si="25"/>
        <v>DebtToTangibleNetWorthPolicyBenchmarkValue</v>
      </c>
      <c r="F99" s="3">
        <f t="shared" si="30"/>
        <v>42</v>
      </c>
      <c r="G99" s="3">
        <f>MAX(F:F)</f>
        <v>43</v>
      </c>
      <c r="H99" s="14" t="str">
        <f t="shared" si="31"/>
        <v xml:space="preserve">DebtToTangibleNetWorthPolicyBenchmarkValue </v>
      </c>
      <c r="I99" t="str">
        <f>D99</f>
        <v>DebtToTangibleNetWorthPolicyBenchmarkValue</v>
      </c>
      <c r="J99" s="3">
        <f t="shared" si="32"/>
        <v>42</v>
      </c>
      <c r="K99" s="3">
        <f>MAX(J:J)</f>
        <v>43</v>
      </c>
      <c r="L99" s="14" t="str">
        <f t="shared" si="33"/>
        <v xml:space="preserve">DebtToTangibleNetWorthPolicyBenchmarkValue </v>
      </c>
      <c r="M99" t="str">
        <f t="shared" si="34"/>
        <v>'DebtToTangibleNetWorthPolicyBenchmarkValue'</v>
      </c>
      <c r="N99" t="str">
        <f t="shared" si="35"/>
        <v>$DebtToTangibleNetWorthPolicyBenchmarkValue</v>
      </c>
      <c r="O99" t="str">
        <f t="shared" si="36"/>
        <v>'$DebtToTangibleNetWorthPolicyBenchmarkValue'</v>
      </c>
      <c r="P99">
        <f t="shared" si="37"/>
        <v>45</v>
      </c>
      <c r="Q99" s="3">
        <f>MAX(P:P)</f>
        <v>46</v>
      </c>
      <c r="R99" s="9" t="str">
        <f t="shared" si="38"/>
        <v xml:space="preserve">localStorage.DebtToTangibleNetWorthPolicyBenchmarkValue </v>
      </c>
      <c r="S99" s="7" t="str">
        <f t="shared" si="26"/>
        <v>FinancialAnalysis</v>
      </c>
      <c r="T99" t="str">
        <f t="shared" si="39"/>
        <v xml:space="preserve">'$DebtToTangibleNetWorthPolicyBenchmarkValue' </v>
      </c>
      <c r="U99" t="str">
        <f t="shared" si="40"/>
        <v>$DebtToTangibleNetWorthPolicyBenchmarkValue  = NULL;// FinancialAnalysis</v>
      </c>
      <c r="V99" t="str">
        <f t="shared" si="41"/>
        <v xml:space="preserve">       if (typeof(localStorage.DebtToTangibleNetWorthPolicyBenchmarkValue )==  "undefined") { localStorage.DebtToTangibleNetWorthPolicyBenchmarkValue  = ""};</v>
      </c>
      <c r="W99" t="str">
        <f t="shared" si="42"/>
        <v xml:space="preserve">         $DebtToTangibleNetWorthPolicyBenchmarkValue        =  $row["DebtToTangibleNetWorthPolicyBenchmarkValue"];</v>
      </c>
      <c r="X99" t="str">
        <f t="shared" si="43"/>
        <v xml:space="preserve">         localStorage.DebtToTangibleNetWorthPolicyBenchmarkValue  = '&lt;php? echo $DebtToTangibleNetWorthPolicyBenchmarkValue?&gt;' ;</v>
      </c>
      <c r="Y99" t="str">
        <f t="shared" si="23"/>
        <v>$DebtToTangibleNetWorthPolicyBenchmarkValue  =  $_POST['DebtToTangibleNetWorthPolicyBenchmarkValue'] ;</v>
      </c>
      <c r="Z99" t="str">
        <f t="shared" si="27"/>
        <v xml:space="preserve">       localStorage.DebtToTangibleNetWorthPolicyBenchmarkValue  =  document.ScoreCardForm.DebtToTangibleNetWorthPolicyBenchmarkValue.value;</v>
      </c>
      <c r="AA99" t="str">
        <f t="shared" si="28"/>
        <v xml:space="preserve">   document.ScoreCardForm.DebtToTangibleNetWorthPolicyBenchmarkValue.value =  localStorage.DebtToTangibleNetWorthPolicyBenchmarkValue;</v>
      </c>
      <c r="AB99" t="s">
        <v>449</v>
      </c>
      <c r="AC99" t="str">
        <f t="shared" si="29"/>
        <v xml:space="preserve">           DebtToTangibleNetWorthPolicyBenchmarkValue  FLOAT,</v>
      </c>
      <c r="AD99" t="str">
        <f t="shared" si="44"/>
        <v xml:space="preserve">       DebtToTangibleNetWorthPolicyBenchmarkValue  = '$DebtToTangibleNetWorthPolicyBenchmarkValue',</v>
      </c>
    </row>
    <row r="100" spans="1:30" x14ac:dyDescent="0.25">
      <c r="A100">
        <v>98</v>
      </c>
      <c r="B100" t="s">
        <v>1546</v>
      </c>
      <c r="C100" t="s">
        <v>1483</v>
      </c>
      <c r="D100" t="str">
        <f t="shared" si="24"/>
        <v>DebtToTangibleNetWorthBenchmarkValue</v>
      </c>
      <c r="E100" t="str">
        <f t="shared" si="25"/>
        <v>DebtToTangibleNetWorthBenchmarkValue</v>
      </c>
      <c r="F100" s="3">
        <f t="shared" si="30"/>
        <v>36</v>
      </c>
      <c r="G100" s="3">
        <f>MAX(F:F)</f>
        <v>43</v>
      </c>
      <c r="H100" s="14" t="str">
        <f t="shared" si="31"/>
        <v xml:space="preserve">DebtToTangibleNetWorthBenchmarkValue       </v>
      </c>
      <c r="I100" t="str">
        <f>D100</f>
        <v>DebtToTangibleNetWorthBenchmarkValue</v>
      </c>
      <c r="J100" s="3">
        <f t="shared" si="32"/>
        <v>36</v>
      </c>
      <c r="K100" s="3">
        <f>MAX(J:J)</f>
        <v>43</v>
      </c>
      <c r="L100" s="14" t="str">
        <f t="shared" si="33"/>
        <v xml:space="preserve">DebtToTangibleNetWorthBenchmarkValue       </v>
      </c>
      <c r="M100" t="str">
        <f t="shared" si="34"/>
        <v>'DebtToTangibleNetWorthBenchmarkValue'</v>
      </c>
      <c r="N100" t="str">
        <f t="shared" si="35"/>
        <v>$DebtToTangibleNetWorthBenchmarkValue</v>
      </c>
      <c r="O100" t="str">
        <f t="shared" si="36"/>
        <v>'$DebtToTangibleNetWorthBenchmarkValue'</v>
      </c>
      <c r="P100">
        <f t="shared" si="37"/>
        <v>39</v>
      </c>
      <c r="Q100" s="3">
        <f>MAX(P:P)</f>
        <v>46</v>
      </c>
      <c r="R100" s="9" t="str">
        <f t="shared" si="38"/>
        <v xml:space="preserve">localStorage.DebtToTangibleNetWorthBenchmarkValue       </v>
      </c>
      <c r="S100" s="7" t="str">
        <f t="shared" si="26"/>
        <v>FinancialAnalysis</v>
      </c>
      <c r="T100" t="str">
        <f t="shared" si="39"/>
        <v xml:space="preserve">'$DebtToTangibleNetWorthBenchmarkValue'       </v>
      </c>
      <c r="U100" t="str">
        <f t="shared" si="40"/>
        <v>$DebtToTangibleNetWorthBenchmarkValue        = NULL;// FinancialAnalysis</v>
      </c>
      <c r="V100" t="str">
        <f t="shared" si="41"/>
        <v xml:space="preserve">       if (typeof(localStorage.DebtToTangibleNetWorthBenchmarkValue       )==  "undefined") { localStorage.DebtToTangibleNetWorthBenchmarkValue        = ""};</v>
      </c>
      <c r="W100" t="str">
        <f t="shared" si="42"/>
        <v xml:space="preserve">         $DebtToTangibleNetWorthBenchmarkValue              =  $row["DebtToTangibleNetWorthBenchmarkValue"];</v>
      </c>
      <c r="X100" t="str">
        <f t="shared" si="43"/>
        <v xml:space="preserve">         localStorage.DebtToTangibleNetWorthBenchmarkValue        = '&lt;php? echo $DebtToTangibleNetWorthBenchmarkValue?&gt;' ;</v>
      </c>
      <c r="Y100" t="str">
        <f t="shared" si="23"/>
        <v>$DebtToTangibleNetWorthBenchmarkValue        =  $_POST['DebtToTangibleNetWorthBenchmarkValue'] ;</v>
      </c>
      <c r="Z100" t="str">
        <f t="shared" si="27"/>
        <v xml:space="preserve">       localStorage.DebtToTangibleNetWorthBenchmarkValue        =  document.ScoreCardForm.DebtToTangibleNetWorthBenchmarkValue.value;</v>
      </c>
      <c r="AA100" t="str">
        <f t="shared" si="28"/>
        <v xml:space="preserve">   document.ScoreCardForm.DebtToTangibleNetWorthBenchmarkValue.value =  localStorage.DebtToTangibleNetWorthBenchmarkValue;</v>
      </c>
      <c r="AB100" t="s">
        <v>449</v>
      </c>
      <c r="AC100" t="str">
        <f t="shared" si="29"/>
        <v xml:space="preserve">           DebtToTangibleNetWorthBenchmarkValue  FLOAT,</v>
      </c>
      <c r="AD100" t="str">
        <f t="shared" si="44"/>
        <v xml:space="preserve">       DebtToTangibleNetWorthBenchmarkValue        = '$DebtToTangibleNetWorthBenchmarkValue',</v>
      </c>
    </row>
    <row r="101" spans="1:30" x14ac:dyDescent="0.25">
      <c r="A101">
        <v>99</v>
      </c>
      <c r="B101" t="s">
        <v>1546</v>
      </c>
      <c r="C101" t="s">
        <v>1484</v>
      </c>
      <c r="D101" t="str">
        <f t="shared" si="24"/>
        <v>DebtToTangibleNetWorthAppliedBenchmarkValue</v>
      </c>
      <c r="E101" t="str">
        <f t="shared" si="25"/>
        <v>DebtToTangibleNetWorthAppliedBenchmarkValue</v>
      </c>
      <c r="F101" s="3">
        <f t="shared" si="30"/>
        <v>43</v>
      </c>
      <c r="G101" s="3">
        <f>MAX(F:F)</f>
        <v>43</v>
      </c>
      <c r="H101" s="14" t="str">
        <f t="shared" si="31"/>
        <v>DebtToTangibleNetWorthAppliedBenchmarkValue</v>
      </c>
      <c r="I101" t="str">
        <f>D101</f>
        <v>DebtToTangibleNetWorthAppliedBenchmarkValue</v>
      </c>
      <c r="J101" s="3">
        <f t="shared" si="32"/>
        <v>43</v>
      </c>
      <c r="K101" s="3">
        <f>MAX(J:J)</f>
        <v>43</v>
      </c>
      <c r="L101" s="14" t="str">
        <f t="shared" si="33"/>
        <v>DebtToTangibleNetWorthAppliedBenchmarkValue</v>
      </c>
      <c r="M101" t="str">
        <f t="shared" si="34"/>
        <v>'DebtToTangibleNetWorthAppliedBenchmarkValue'</v>
      </c>
      <c r="N101" t="str">
        <f t="shared" si="35"/>
        <v>$DebtToTangibleNetWorthAppliedBenchmarkValue</v>
      </c>
      <c r="O101" t="str">
        <f t="shared" si="36"/>
        <v>'$DebtToTangibleNetWorthAppliedBenchmarkValue'</v>
      </c>
      <c r="P101">
        <f t="shared" si="37"/>
        <v>46</v>
      </c>
      <c r="Q101" s="3">
        <f>MAX(P:P)</f>
        <v>46</v>
      </c>
      <c r="R101" s="9" t="str">
        <f t="shared" si="38"/>
        <v>localStorage.DebtToTangibleNetWorthAppliedBenchmarkValue</v>
      </c>
      <c r="S101" s="7" t="str">
        <f t="shared" si="26"/>
        <v>FinancialAnalysis</v>
      </c>
      <c r="T101" t="str">
        <f t="shared" si="39"/>
        <v>'$DebtToTangibleNetWorthAppliedBenchmarkValue'</v>
      </c>
      <c r="U101" t="str">
        <f t="shared" si="40"/>
        <v>$DebtToTangibleNetWorthAppliedBenchmarkValue = NULL;// FinancialAnalysis</v>
      </c>
      <c r="V101" t="str">
        <f t="shared" si="41"/>
        <v xml:space="preserve">       if (typeof(localStorage.DebtToTangibleNetWorthAppliedBenchmarkValue)==  "undefined") { localStorage.DebtToTangibleNetWorthAppliedBenchmarkValue = ""};</v>
      </c>
      <c r="W101" t="str">
        <f t="shared" si="42"/>
        <v xml:space="preserve">         $DebtToTangibleNetWorthAppliedBenchmarkValue       =  $row["DebtToTangibleNetWorthAppliedBenchmarkValue"];</v>
      </c>
      <c r="X101" t="str">
        <f t="shared" si="43"/>
        <v xml:space="preserve">         localStorage.DebtToTangibleNetWorthAppliedBenchmarkValue = '&lt;php? echo $DebtToTangibleNetWorthAppliedBenchmarkValue?&gt;' ;</v>
      </c>
      <c r="Y101" t="str">
        <f t="shared" si="23"/>
        <v>$DebtToTangibleNetWorthAppliedBenchmarkValue =  $_POST['DebtToTangibleNetWorthAppliedBenchmarkValue'] ;</v>
      </c>
      <c r="Z101" t="str">
        <f t="shared" si="27"/>
        <v xml:space="preserve">       localStorage.DebtToTangibleNetWorthAppliedBenchmarkValue =  document.ScoreCardForm.DebtToTangibleNetWorthAppliedBenchmarkValue.value;</v>
      </c>
      <c r="AA101" t="str">
        <f t="shared" si="28"/>
        <v xml:space="preserve">   document.ScoreCardForm.DebtToTangibleNetWorthAppliedBenchmarkValue.value =  localStorage.DebtToTangibleNetWorthAppliedBenchmarkValue;</v>
      </c>
      <c r="AB101" t="s">
        <v>449</v>
      </c>
      <c r="AC101" t="str">
        <f t="shared" si="29"/>
        <v xml:space="preserve">           DebtToTangibleNetWorthAppliedBenchmarkValue  FLOAT,</v>
      </c>
      <c r="AD101" t="str">
        <f t="shared" si="44"/>
        <v xml:space="preserve">       DebtToTangibleNetWorthAppliedBenchmarkValue = '$DebtToTangibleNetWorthAppliedBenchmarkValue',</v>
      </c>
    </row>
    <row r="102" spans="1:30" x14ac:dyDescent="0.25">
      <c r="A102">
        <v>100</v>
      </c>
      <c r="B102" t="s">
        <v>1546</v>
      </c>
      <c r="C102" t="s">
        <v>1485</v>
      </c>
      <c r="D102" t="str">
        <f t="shared" si="24"/>
        <v>DebtToTangibleNetWorthValue</v>
      </c>
      <c r="E102" t="str">
        <f t="shared" si="25"/>
        <v>DebtToTangibleNetWorthValue</v>
      </c>
      <c r="F102" s="3">
        <f t="shared" si="30"/>
        <v>27</v>
      </c>
      <c r="G102" s="3">
        <f>MAX(F:F)</f>
        <v>43</v>
      </c>
      <c r="H102" s="14" t="str">
        <f t="shared" si="31"/>
        <v xml:space="preserve">DebtToTangibleNetWorthValue                </v>
      </c>
      <c r="I102" t="str">
        <f>D102</f>
        <v>DebtToTangibleNetWorthValue</v>
      </c>
      <c r="J102" s="3">
        <f t="shared" si="32"/>
        <v>27</v>
      </c>
      <c r="K102" s="3">
        <f>MAX(J:J)</f>
        <v>43</v>
      </c>
      <c r="L102" s="14" t="str">
        <f t="shared" si="33"/>
        <v xml:space="preserve">DebtToTangibleNetWorthValue                </v>
      </c>
      <c r="M102" t="str">
        <f t="shared" si="34"/>
        <v>'DebtToTangibleNetWorthValue'</v>
      </c>
      <c r="N102" t="str">
        <f t="shared" si="35"/>
        <v>$DebtToTangibleNetWorthValue</v>
      </c>
      <c r="O102" t="str">
        <f t="shared" si="36"/>
        <v>'$DebtToTangibleNetWorthValue'</v>
      </c>
      <c r="P102">
        <f t="shared" si="37"/>
        <v>30</v>
      </c>
      <c r="Q102" s="3">
        <f>MAX(P:P)</f>
        <v>46</v>
      </c>
      <c r="R102" s="9" t="str">
        <f t="shared" si="38"/>
        <v xml:space="preserve">localStorage.DebtToTangibleNetWorthValue                </v>
      </c>
      <c r="S102" s="7" t="str">
        <f t="shared" si="26"/>
        <v>FinancialAnalysis</v>
      </c>
      <c r="T102" t="str">
        <f t="shared" si="39"/>
        <v xml:space="preserve">'$DebtToTangibleNetWorthValue'                </v>
      </c>
      <c r="U102" t="str">
        <f t="shared" si="40"/>
        <v>$DebtToTangibleNetWorthValue                 = NULL;// FinancialAnalysis</v>
      </c>
      <c r="V102" t="str">
        <f t="shared" si="41"/>
        <v xml:space="preserve">       if (typeof(localStorage.DebtToTangibleNetWorthValue                )==  "undefined") { localStorage.DebtToTangibleNetWorthValue                 = ""};</v>
      </c>
      <c r="W102" t="str">
        <f t="shared" si="42"/>
        <v xml:space="preserve">         $DebtToTangibleNetWorthValue                       =  $row["DebtToTangibleNetWorthValue"];</v>
      </c>
      <c r="X102" t="str">
        <f t="shared" si="43"/>
        <v xml:space="preserve">         localStorage.DebtToTangibleNetWorthValue                 = '&lt;php? echo $DebtToTangibleNetWorthValue?&gt;' ;</v>
      </c>
      <c r="Y102" t="str">
        <f t="shared" si="23"/>
        <v>$DebtToTangibleNetWorthValue                 =  $_POST['DebtToTangibleNetWorthValue'] ;</v>
      </c>
      <c r="Z102" t="str">
        <f t="shared" si="27"/>
        <v xml:space="preserve">       localStorage.DebtToTangibleNetWorthValue                 =  document.ScoreCardForm.DebtToTangibleNetWorthValue.value;</v>
      </c>
      <c r="AA102" t="str">
        <f t="shared" si="28"/>
        <v xml:space="preserve">   document.ScoreCardForm.DebtToTangibleNetWorthValue.value =  localStorage.DebtToTangibleNetWorthValue;</v>
      </c>
      <c r="AB102" t="s">
        <v>449</v>
      </c>
      <c r="AC102" t="str">
        <f t="shared" si="29"/>
        <v xml:space="preserve">           DebtToTangibleNetWorthValue  FLOAT,</v>
      </c>
      <c r="AD102" t="str">
        <f t="shared" si="44"/>
        <v xml:space="preserve">       DebtToTangibleNetWorthValue                 = '$DebtToTangibleNetWorthValue',</v>
      </c>
    </row>
    <row r="103" spans="1:30" x14ac:dyDescent="0.25">
      <c r="A103">
        <v>101</v>
      </c>
      <c r="B103" t="s">
        <v>1546</v>
      </c>
      <c r="C103" t="s">
        <v>1486</v>
      </c>
      <c r="D103" t="str">
        <f t="shared" si="24"/>
        <v>DebtToTangibleNetWorthPass</v>
      </c>
      <c r="E103" t="str">
        <f t="shared" si="25"/>
        <v>DebtToTangibleNetWorthPass</v>
      </c>
      <c r="F103" s="3">
        <f t="shared" si="30"/>
        <v>26</v>
      </c>
      <c r="G103" s="3">
        <f>MAX(F:F)</f>
        <v>43</v>
      </c>
      <c r="H103" s="14" t="str">
        <f t="shared" si="31"/>
        <v xml:space="preserve">DebtToTangibleNetWorthPass                 </v>
      </c>
      <c r="I103" t="str">
        <f>D103</f>
        <v>DebtToTangibleNetWorthPass</v>
      </c>
      <c r="J103" s="3">
        <f t="shared" si="32"/>
        <v>26</v>
      </c>
      <c r="K103" s="3">
        <f>MAX(J:J)</f>
        <v>43</v>
      </c>
      <c r="L103" s="14" t="str">
        <f t="shared" si="33"/>
        <v xml:space="preserve">DebtToTangibleNetWorthPass                 </v>
      </c>
      <c r="M103" t="str">
        <f t="shared" si="34"/>
        <v>'DebtToTangibleNetWorthPass'</v>
      </c>
      <c r="N103" t="str">
        <f t="shared" si="35"/>
        <v>$DebtToTangibleNetWorthPass</v>
      </c>
      <c r="O103" t="str">
        <f t="shared" si="36"/>
        <v>'$DebtToTangibleNetWorthPass'</v>
      </c>
      <c r="P103">
        <f t="shared" si="37"/>
        <v>29</v>
      </c>
      <c r="Q103" s="3">
        <f>MAX(P:P)</f>
        <v>46</v>
      </c>
      <c r="R103" s="9" t="str">
        <f t="shared" si="38"/>
        <v xml:space="preserve">localStorage.DebtToTangibleNetWorthPass                 </v>
      </c>
      <c r="S103" s="7" t="str">
        <f t="shared" si="26"/>
        <v>FinancialAnalysis</v>
      </c>
      <c r="T103" t="str">
        <f t="shared" si="39"/>
        <v xml:space="preserve">'$DebtToTangibleNetWorthPass'                 </v>
      </c>
      <c r="U103" t="str">
        <f t="shared" si="40"/>
        <v>$DebtToTangibleNetWorthPass                  = NULL;// FinancialAnalysis</v>
      </c>
      <c r="V103" t="str">
        <f t="shared" si="41"/>
        <v xml:space="preserve">       if (typeof(localStorage.DebtToTangibleNetWorthPass                 )==  "undefined") { localStorage.DebtToTangibleNetWorthPass                  = ""};</v>
      </c>
      <c r="W103" t="str">
        <f t="shared" si="42"/>
        <v xml:space="preserve">         $DebtToTangibleNetWorthPass                        =  $row["DebtToTangibleNetWorthPass"];</v>
      </c>
      <c r="X103" t="str">
        <f t="shared" si="43"/>
        <v xml:space="preserve">         localStorage.DebtToTangibleNetWorthPass                  = '&lt;php? echo $DebtToTangibleNetWorthPass?&gt;' ;</v>
      </c>
      <c r="Y103" t="str">
        <f t="shared" si="23"/>
        <v>$DebtToTangibleNetWorthPass                  =  $_POST['DebtToTangibleNetWorthPass'] ;</v>
      </c>
      <c r="Z103" t="str">
        <f t="shared" si="27"/>
        <v xml:space="preserve">       localStorage.DebtToTangibleNetWorthPass                  =  document.ScoreCardForm.DebtToTangibleNetWorthPass.value;</v>
      </c>
      <c r="AA103" t="str">
        <f t="shared" si="28"/>
        <v xml:space="preserve">   document.ScoreCardForm.DebtToTangibleNetWorthPass.value =  localStorage.DebtToTangibleNetWorthPass;</v>
      </c>
      <c r="AB103" t="s">
        <v>742</v>
      </c>
      <c r="AC103" t="str">
        <f t="shared" si="29"/>
        <v xml:space="preserve">           DebtToTangibleNetWorthPass  BOOLEAN,</v>
      </c>
      <c r="AD103" t="str">
        <f t="shared" si="44"/>
        <v xml:space="preserve">       DebtToTangibleNetWorthPass                  = '$DebtToTangibleNetWorthPass',</v>
      </c>
    </row>
    <row r="104" spans="1:30" x14ac:dyDescent="0.25">
      <c r="A104">
        <v>102</v>
      </c>
      <c r="B104" t="s">
        <v>1546</v>
      </c>
      <c r="C104" t="s">
        <v>1487</v>
      </c>
      <c r="D104" t="str">
        <f t="shared" si="24"/>
        <v>DebtToTangibleNetWorthMaxScore</v>
      </c>
      <c r="E104" t="str">
        <f t="shared" si="25"/>
        <v>DebtToTangibleNetWorthMaxScore</v>
      </c>
      <c r="F104" s="3">
        <f t="shared" si="30"/>
        <v>30</v>
      </c>
      <c r="G104" s="3">
        <f>MAX(F:F)</f>
        <v>43</v>
      </c>
      <c r="H104" s="14" t="str">
        <f t="shared" si="31"/>
        <v xml:space="preserve">DebtToTangibleNetWorthMaxScore             </v>
      </c>
      <c r="I104" t="str">
        <f>D104</f>
        <v>DebtToTangibleNetWorthMaxScore</v>
      </c>
      <c r="J104" s="3">
        <f t="shared" si="32"/>
        <v>30</v>
      </c>
      <c r="K104" s="3">
        <f>MAX(J:J)</f>
        <v>43</v>
      </c>
      <c r="L104" s="14" t="str">
        <f t="shared" si="33"/>
        <v xml:space="preserve">DebtToTangibleNetWorthMaxScore             </v>
      </c>
      <c r="M104" t="str">
        <f t="shared" si="34"/>
        <v>'DebtToTangibleNetWorthMaxScore'</v>
      </c>
      <c r="N104" t="str">
        <f t="shared" si="35"/>
        <v>$DebtToTangibleNetWorthMaxScore</v>
      </c>
      <c r="O104" t="str">
        <f t="shared" si="36"/>
        <v>'$DebtToTangibleNetWorthMaxScore'</v>
      </c>
      <c r="P104">
        <f t="shared" si="37"/>
        <v>33</v>
      </c>
      <c r="Q104" s="3">
        <f>MAX(P:P)</f>
        <v>46</v>
      </c>
      <c r="R104" s="9" t="str">
        <f t="shared" si="38"/>
        <v xml:space="preserve">localStorage.DebtToTangibleNetWorthMaxScore             </v>
      </c>
      <c r="S104" s="7" t="str">
        <f t="shared" si="26"/>
        <v>FinancialAnalysis</v>
      </c>
      <c r="T104" t="str">
        <f t="shared" si="39"/>
        <v xml:space="preserve">'$DebtToTangibleNetWorthMaxScore'             </v>
      </c>
      <c r="U104" t="str">
        <f t="shared" si="40"/>
        <v>$DebtToTangibleNetWorthMaxScore              = NULL;// FinancialAnalysis</v>
      </c>
      <c r="V104" t="str">
        <f t="shared" si="41"/>
        <v xml:space="preserve">       if (typeof(localStorage.DebtToTangibleNetWorthMaxScore             )==  "undefined") { localStorage.DebtToTangibleNetWorthMaxScore              = 0};</v>
      </c>
      <c r="W104" t="str">
        <f t="shared" si="42"/>
        <v xml:space="preserve">         $DebtToTangibleNetWorthMaxScore                    =  $row["DebtToTangibleNetWorthMaxScore"];</v>
      </c>
      <c r="X104" t="str">
        <f t="shared" si="43"/>
        <v xml:space="preserve">         localStorage.DebtToTangibleNetWorthMaxScore              = '&lt;php? echo $DebtToTangibleNetWorthMaxScore?&gt;' ;</v>
      </c>
      <c r="Y104" t="str">
        <f t="shared" si="23"/>
        <v>$DebtToTangibleNetWorthMaxScore              =  $_POST['DebtToTangibleNetWorthMaxScore'] ;</v>
      </c>
      <c r="Z104" t="str">
        <f t="shared" si="27"/>
        <v xml:space="preserve">       localStorage.DebtToTangibleNetWorthMaxScore              =  document.ScoreCardForm.DebtToTangibleNetWorthMaxScore.value;</v>
      </c>
      <c r="AA104" t="str">
        <f t="shared" si="28"/>
        <v xml:space="preserve">   document.ScoreCardForm.DebtToTangibleNetWorthMaxScore.value =  localStorage.DebtToTangibleNetWorthMaxScore;</v>
      </c>
      <c r="AB104" t="s">
        <v>449</v>
      </c>
      <c r="AC104" t="str">
        <f t="shared" si="29"/>
        <v xml:space="preserve">           DebtToTangibleNetWorthMaxScore  FLOAT,</v>
      </c>
      <c r="AD104" t="str">
        <f t="shared" si="44"/>
        <v xml:space="preserve">       DebtToTangibleNetWorthMaxScore              = '$DebtToTangibleNetWorthMaxScore',</v>
      </c>
    </row>
    <row r="105" spans="1:30" x14ac:dyDescent="0.25">
      <c r="A105">
        <v>103</v>
      </c>
      <c r="B105" t="s">
        <v>1546</v>
      </c>
      <c r="C105" t="s">
        <v>1488</v>
      </c>
      <c r="D105" t="str">
        <f t="shared" si="24"/>
        <v>DebtToTangibleNetWorthScore</v>
      </c>
      <c r="E105" t="str">
        <f t="shared" si="25"/>
        <v>DebtToTangibleNetWorthScore</v>
      </c>
      <c r="F105" s="3">
        <f t="shared" si="30"/>
        <v>27</v>
      </c>
      <c r="G105" s="3">
        <f>MAX(F:F)</f>
        <v>43</v>
      </c>
      <c r="H105" s="14" t="str">
        <f t="shared" si="31"/>
        <v xml:space="preserve">DebtToTangibleNetWorthScore                </v>
      </c>
      <c r="I105" t="str">
        <f>D105</f>
        <v>DebtToTangibleNetWorthScore</v>
      </c>
      <c r="J105" s="3">
        <f t="shared" si="32"/>
        <v>27</v>
      </c>
      <c r="K105" s="3">
        <f>MAX(J:J)</f>
        <v>43</v>
      </c>
      <c r="L105" s="14" t="str">
        <f t="shared" si="33"/>
        <v xml:space="preserve">DebtToTangibleNetWorthScore                </v>
      </c>
      <c r="M105" t="str">
        <f t="shared" si="34"/>
        <v>'DebtToTangibleNetWorthScore'</v>
      </c>
      <c r="N105" t="str">
        <f t="shared" si="35"/>
        <v>$DebtToTangibleNetWorthScore</v>
      </c>
      <c r="O105" t="str">
        <f t="shared" si="36"/>
        <v>'$DebtToTangibleNetWorthScore'</v>
      </c>
      <c r="P105">
        <f t="shared" si="37"/>
        <v>30</v>
      </c>
      <c r="Q105" s="3">
        <f>MAX(P:P)</f>
        <v>46</v>
      </c>
      <c r="R105" s="9" t="str">
        <f t="shared" si="38"/>
        <v xml:space="preserve">localStorage.DebtToTangibleNetWorthScore                </v>
      </c>
      <c r="S105" s="7" t="str">
        <f t="shared" si="26"/>
        <v>FinancialAnalysis</v>
      </c>
      <c r="T105" t="str">
        <f t="shared" si="39"/>
        <v xml:space="preserve">'$DebtToTangibleNetWorthScore'                </v>
      </c>
      <c r="U105" t="str">
        <f t="shared" si="40"/>
        <v>$DebtToTangibleNetWorthScore                 = NULL;// FinancialAnalysis</v>
      </c>
      <c r="V105" t="str">
        <f t="shared" si="41"/>
        <v xml:space="preserve">       if (typeof(localStorage.DebtToTangibleNetWorthScore                )==  "undefined") { localStorage.DebtToTangibleNetWorthScore                 = 0};</v>
      </c>
      <c r="W105" t="str">
        <f t="shared" si="42"/>
        <v xml:space="preserve">         $DebtToTangibleNetWorthScore                       =  $row["DebtToTangibleNetWorthScore"];</v>
      </c>
      <c r="X105" t="str">
        <f t="shared" si="43"/>
        <v xml:space="preserve">         localStorage.DebtToTangibleNetWorthScore                 = '&lt;php? echo $DebtToTangibleNetWorthScore?&gt;' ;</v>
      </c>
      <c r="Y105" t="str">
        <f t="shared" si="23"/>
        <v>$DebtToTangibleNetWorthScore                 =  $_POST['DebtToTangibleNetWorthScore'] ;</v>
      </c>
      <c r="Z105" t="str">
        <f t="shared" si="27"/>
        <v xml:space="preserve">       localStorage.DebtToTangibleNetWorthScore                 =  document.ScoreCardForm.DebtToTangibleNetWorthScore.value;</v>
      </c>
      <c r="AA105" t="str">
        <f t="shared" si="28"/>
        <v xml:space="preserve">   document.ScoreCardForm.DebtToTangibleNetWorthScore.value =  localStorage.DebtToTangibleNetWorthScore;</v>
      </c>
      <c r="AB105" t="s">
        <v>449</v>
      </c>
      <c r="AC105" t="str">
        <f t="shared" si="29"/>
        <v xml:space="preserve">           DebtToTangibleNetWorthScore  FLOAT,</v>
      </c>
      <c r="AD105" t="str">
        <f t="shared" si="44"/>
        <v xml:space="preserve">       DebtToTangibleNetWorthScore                 = '$DebtToTangibleNetWorthScore',</v>
      </c>
    </row>
    <row r="106" spans="1:30" x14ac:dyDescent="0.25">
      <c r="A106">
        <v>104</v>
      </c>
      <c r="B106" t="s">
        <v>1546</v>
      </c>
      <c r="C106" t="s">
        <v>1489</v>
      </c>
      <c r="D106" t="str">
        <f t="shared" si="24"/>
        <v>DebtToTangibleNetWorthComment</v>
      </c>
      <c r="E106" t="str">
        <f t="shared" si="25"/>
        <v>DebtToTangibleNetWorthComment</v>
      </c>
      <c r="F106" s="3">
        <f t="shared" si="30"/>
        <v>29</v>
      </c>
      <c r="G106" s="3">
        <f>MAX(F:F)</f>
        <v>43</v>
      </c>
      <c r="H106" s="14" t="str">
        <f t="shared" si="31"/>
        <v xml:space="preserve">DebtToTangibleNetWorthComment              </v>
      </c>
      <c r="I106" t="str">
        <f>D106</f>
        <v>DebtToTangibleNetWorthComment</v>
      </c>
      <c r="J106" s="3">
        <f t="shared" si="32"/>
        <v>29</v>
      </c>
      <c r="K106" s="3">
        <f>MAX(J:J)</f>
        <v>43</v>
      </c>
      <c r="L106" s="14" t="str">
        <f t="shared" si="33"/>
        <v xml:space="preserve">DebtToTangibleNetWorthComment              </v>
      </c>
      <c r="M106" t="str">
        <f t="shared" si="34"/>
        <v>'DebtToTangibleNetWorthComment'</v>
      </c>
      <c r="N106" t="str">
        <f t="shared" si="35"/>
        <v>$DebtToTangibleNetWorthComment</v>
      </c>
      <c r="O106" t="str">
        <f t="shared" si="36"/>
        <v>'$DebtToTangibleNetWorthComment'</v>
      </c>
      <c r="P106">
        <f t="shared" si="37"/>
        <v>32</v>
      </c>
      <c r="Q106" s="3">
        <f>MAX(P:P)</f>
        <v>46</v>
      </c>
      <c r="R106" s="9" t="str">
        <f t="shared" si="38"/>
        <v xml:space="preserve">localStorage.DebtToTangibleNetWorthComment              </v>
      </c>
      <c r="S106" s="7" t="str">
        <f t="shared" si="26"/>
        <v>FinancialAnalysis</v>
      </c>
      <c r="T106" t="str">
        <f t="shared" si="39"/>
        <v xml:space="preserve">'$DebtToTangibleNetWorthComment'              </v>
      </c>
      <c r="U106" t="str">
        <f t="shared" si="40"/>
        <v>$DebtToTangibleNetWorthComment               = NULL;// FinancialAnalysis</v>
      </c>
      <c r="V106" t="str">
        <f t="shared" si="41"/>
        <v xml:space="preserve">       if (typeof(localStorage.DebtToTangibleNetWorthComment              )==  "undefined") { localStorage.DebtToTangibleNetWorthComment               = ""};</v>
      </c>
      <c r="W106" t="str">
        <f t="shared" si="42"/>
        <v xml:space="preserve">         $DebtToTangibleNetWorthComment                     =  $row["DebtToTangibleNetWorthComment"];</v>
      </c>
      <c r="X106" t="str">
        <f t="shared" si="43"/>
        <v xml:space="preserve">         localStorage.DebtToTangibleNetWorthComment               = '&lt;php? echo $DebtToTangibleNetWorthComment?&gt;' ;</v>
      </c>
      <c r="Y106" t="str">
        <f t="shared" si="23"/>
        <v>$DebtToTangibleNetWorthComment               =  $_POST['DebtToTangibleNetWorthComment'] ;</v>
      </c>
      <c r="Z106" t="str">
        <f t="shared" si="27"/>
        <v xml:space="preserve">       localStorage.DebtToTangibleNetWorthComment               =  document.ScoreCardForm.DebtToTangibleNetWorthComment.value;</v>
      </c>
      <c r="AA106" t="str">
        <f t="shared" si="28"/>
        <v xml:space="preserve">   document.ScoreCardForm.DebtToTangibleNetWorthComment.value =  localStorage.DebtToTangibleNetWorthComment;</v>
      </c>
      <c r="AB106" t="s">
        <v>1552</v>
      </c>
      <c r="AC106" t="str">
        <f t="shared" si="29"/>
        <v xml:space="preserve">           DebtToTangibleNetWorthComment  VARCHAR(250),</v>
      </c>
      <c r="AD106" t="str">
        <f t="shared" si="44"/>
        <v xml:space="preserve">       DebtToTangibleNetWorthComment               = '$DebtToTangibleNetWorthComment',</v>
      </c>
    </row>
    <row r="107" spans="1:30" x14ac:dyDescent="0.25">
      <c r="A107">
        <v>105</v>
      </c>
      <c r="B107" t="s">
        <v>1546</v>
      </c>
      <c r="C107" t="s">
        <v>1490</v>
      </c>
      <c r="D107" t="str">
        <f t="shared" si="24"/>
        <v>EquityToTotalAssetsBenchmarkType</v>
      </c>
      <c r="E107" t="str">
        <f t="shared" si="25"/>
        <v>EquityToTotalAssetsBenchmarkType</v>
      </c>
      <c r="F107" s="3">
        <f t="shared" si="30"/>
        <v>32</v>
      </c>
      <c r="G107" s="3">
        <f>MAX(F:F)</f>
        <v>43</v>
      </c>
      <c r="H107" s="14" t="str">
        <f t="shared" si="31"/>
        <v xml:space="preserve">EquityToTotalAssetsBenchmarkType           </v>
      </c>
      <c r="I107" t="str">
        <f>D107</f>
        <v>EquityToTotalAssetsBenchmarkType</v>
      </c>
      <c r="J107" s="3">
        <f t="shared" si="32"/>
        <v>32</v>
      </c>
      <c r="K107" s="3">
        <f>MAX(J:J)</f>
        <v>43</v>
      </c>
      <c r="L107" s="14" t="str">
        <f t="shared" si="33"/>
        <v xml:space="preserve">EquityToTotalAssetsBenchmarkType           </v>
      </c>
      <c r="M107" t="str">
        <f t="shared" si="34"/>
        <v>'EquityToTotalAssetsBenchmarkType'</v>
      </c>
      <c r="N107" t="str">
        <f t="shared" si="35"/>
        <v>$EquityToTotalAssetsBenchmarkType</v>
      </c>
      <c r="O107" t="str">
        <f t="shared" si="36"/>
        <v>'$EquityToTotalAssetsBenchmarkType'</v>
      </c>
      <c r="P107">
        <f t="shared" si="37"/>
        <v>35</v>
      </c>
      <c r="Q107" s="3">
        <f>MAX(P:P)</f>
        <v>46</v>
      </c>
      <c r="R107" s="9" t="str">
        <f t="shared" si="38"/>
        <v xml:space="preserve">localStorage.EquityToTotalAssetsBenchmarkType           </v>
      </c>
      <c r="S107" s="7" t="str">
        <f t="shared" si="26"/>
        <v>FinancialAnalysis</v>
      </c>
      <c r="T107" t="str">
        <f t="shared" si="39"/>
        <v xml:space="preserve">'$EquityToTotalAssetsBenchmarkType'           </v>
      </c>
      <c r="U107" t="str">
        <f t="shared" si="40"/>
        <v>$EquityToTotalAssetsBenchmarkType            = NULL;// FinancialAnalysis</v>
      </c>
      <c r="V107" t="str">
        <f t="shared" si="41"/>
        <v xml:space="preserve">       if (typeof(localStorage.EquityToTotalAssetsBenchmarkType           )==  "undefined") { localStorage.EquityToTotalAssetsBenchmarkType            = ""};</v>
      </c>
      <c r="W107" t="str">
        <f t="shared" si="42"/>
        <v xml:space="preserve">         $EquityToTotalAssetsBenchmarkType                  =  $row["EquityToTotalAssetsBenchmarkType"];</v>
      </c>
      <c r="X107" t="str">
        <f t="shared" si="43"/>
        <v xml:space="preserve">         localStorage.EquityToTotalAssetsBenchmarkType            = '&lt;php? echo $EquityToTotalAssetsBenchmarkType?&gt;' ;</v>
      </c>
      <c r="Y107" t="str">
        <f t="shared" si="23"/>
        <v>$EquityToTotalAssetsBenchmarkType            =  $_POST['EquityToTotalAssetsBenchmarkType'] ;</v>
      </c>
      <c r="Z107" t="str">
        <f t="shared" si="27"/>
        <v xml:space="preserve">       localStorage.EquityToTotalAssetsBenchmarkType            =  document.ScoreCardForm.EquityToTotalAssetsBenchmarkType.value;</v>
      </c>
      <c r="AA107" t="str">
        <f t="shared" si="28"/>
        <v xml:space="preserve">   document.ScoreCardForm.EquityToTotalAssetsBenchmarkType.value =  localStorage.EquityToTotalAssetsBenchmarkType;</v>
      </c>
      <c r="AB107" t="s">
        <v>739</v>
      </c>
      <c r="AC107" t="str">
        <f t="shared" si="29"/>
        <v xml:space="preserve">           EquityToTotalAssetsBenchmarkType  VARCHAR(50),</v>
      </c>
      <c r="AD107" t="str">
        <f t="shared" si="44"/>
        <v xml:space="preserve">       EquityToTotalAssetsBenchmarkType            = '$EquityToTotalAssetsBenchmarkType',</v>
      </c>
    </row>
    <row r="108" spans="1:30" x14ac:dyDescent="0.25">
      <c r="A108">
        <v>106</v>
      </c>
      <c r="B108" t="s">
        <v>1546</v>
      </c>
      <c r="C108" t="s">
        <v>1491</v>
      </c>
      <c r="D108" t="str">
        <f t="shared" si="24"/>
        <v>EquityToTotalAssetsPolicyBenchmarkValue</v>
      </c>
      <c r="E108" t="str">
        <f t="shared" si="25"/>
        <v>EquityToTotalAssetsPolicyBenchmarkValue</v>
      </c>
      <c r="F108" s="3">
        <f t="shared" si="30"/>
        <v>39</v>
      </c>
      <c r="G108" s="3">
        <f>MAX(F:F)</f>
        <v>43</v>
      </c>
      <c r="H108" s="14" t="str">
        <f t="shared" si="31"/>
        <v xml:space="preserve">EquityToTotalAssetsPolicyBenchmarkValue    </v>
      </c>
      <c r="I108" t="str">
        <f>D108</f>
        <v>EquityToTotalAssetsPolicyBenchmarkValue</v>
      </c>
      <c r="J108" s="3">
        <f t="shared" si="32"/>
        <v>39</v>
      </c>
      <c r="K108" s="3">
        <f>MAX(J:J)</f>
        <v>43</v>
      </c>
      <c r="L108" s="14" t="str">
        <f t="shared" si="33"/>
        <v xml:space="preserve">EquityToTotalAssetsPolicyBenchmarkValue    </v>
      </c>
      <c r="M108" t="str">
        <f t="shared" si="34"/>
        <v>'EquityToTotalAssetsPolicyBenchmarkValue'</v>
      </c>
      <c r="N108" t="str">
        <f t="shared" si="35"/>
        <v>$EquityToTotalAssetsPolicyBenchmarkValue</v>
      </c>
      <c r="O108" t="str">
        <f t="shared" si="36"/>
        <v>'$EquityToTotalAssetsPolicyBenchmarkValue'</v>
      </c>
      <c r="P108">
        <f t="shared" si="37"/>
        <v>42</v>
      </c>
      <c r="Q108" s="3">
        <f>MAX(P:P)</f>
        <v>46</v>
      </c>
      <c r="R108" s="9" t="str">
        <f t="shared" si="38"/>
        <v xml:space="preserve">localStorage.EquityToTotalAssetsPolicyBenchmarkValue    </v>
      </c>
      <c r="S108" s="7" t="str">
        <f t="shared" si="26"/>
        <v>FinancialAnalysis</v>
      </c>
      <c r="T108" t="str">
        <f t="shared" si="39"/>
        <v xml:space="preserve">'$EquityToTotalAssetsPolicyBenchmarkValue'    </v>
      </c>
      <c r="U108" t="str">
        <f t="shared" si="40"/>
        <v>$EquityToTotalAssetsPolicyBenchmarkValue     = NULL;// FinancialAnalysis</v>
      </c>
      <c r="V108" t="str">
        <f t="shared" si="41"/>
        <v xml:space="preserve">       if (typeof(localStorage.EquityToTotalAssetsPolicyBenchmarkValue    )==  "undefined") { localStorage.EquityToTotalAssetsPolicyBenchmarkValue     = ""};</v>
      </c>
      <c r="W108" t="str">
        <f t="shared" si="42"/>
        <v xml:space="preserve">         $EquityToTotalAssetsPolicyBenchmarkValue           =  $row["EquityToTotalAssetsPolicyBenchmarkValue"];</v>
      </c>
      <c r="X108" t="str">
        <f t="shared" si="43"/>
        <v xml:space="preserve">         localStorage.EquityToTotalAssetsPolicyBenchmarkValue     = '&lt;php? echo $EquityToTotalAssetsPolicyBenchmarkValue?&gt;' ;</v>
      </c>
      <c r="Y108" t="str">
        <f t="shared" si="23"/>
        <v>$EquityToTotalAssetsPolicyBenchmarkValue     =  $_POST['EquityToTotalAssetsPolicyBenchmarkValue'] ;</v>
      </c>
      <c r="Z108" t="str">
        <f t="shared" si="27"/>
        <v xml:space="preserve">       localStorage.EquityToTotalAssetsPolicyBenchmarkValue     =  document.ScoreCardForm.EquityToTotalAssetsPolicyBenchmarkValue.value;</v>
      </c>
      <c r="AA108" t="str">
        <f t="shared" si="28"/>
        <v xml:space="preserve">   document.ScoreCardForm.EquityToTotalAssetsPolicyBenchmarkValue.value =  localStorage.EquityToTotalAssetsPolicyBenchmarkValue;</v>
      </c>
      <c r="AB108" t="s">
        <v>449</v>
      </c>
      <c r="AC108" t="str">
        <f t="shared" si="29"/>
        <v xml:space="preserve">           EquityToTotalAssetsPolicyBenchmarkValue  FLOAT,</v>
      </c>
      <c r="AD108" t="str">
        <f t="shared" si="44"/>
        <v xml:space="preserve">       EquityToTotalAssetsPolicyBenchmarkValue     = '$EquityToTotalAssetsPolicyBenchmarkValue',</v>
      </c>
    </row>
    <row r="109" spans="1:30" x14ac:dyDescent="0.25">
      <c r="A109">
        <v>107</v>
      </c>
      <c r="B109" t="s">
        <v>1546</v>
      </c>
      <c r="C109" t="s">
        <v>1492</v>
      </c>
      <c r="D109" t="str">
        <f t="shared" si="24"/>
        <v>EquityToTotalAssetsBenchmarkValue</v>
      </c>
      <c r="E109" t="str">
        <f t="shared" si="25"/>
        <v>EquityToTotalAssetsBenchmarkValue</v>
      </c>
      <c r="F109" s="3">
        <f t="shared" si="30"/>
        <v>33</v>
      </c>
      <c r="G109" s="3">
        <f>MAX(F:F)</f>
        <v>43</v>
      </c>
      <c r="H109" s="14" t="str">
        <f t="shared" si="31"/>
        <v xml:space="preserve">EquityToTotalAssetsBenchmarkValue          </v>
      </c>
      <c r="I109" t="str">
        <f>D109</f>
        <v>EquityToTotalAssetsBenchmarkValue</v>
      </c>
      <c r="J109" s="3">
        <f t="shared" si="32"/>
        <v>33</v>
      </c>
      <c r="K109" s="3">
        <f>MAX(J:J)</f>
        <v>43</v>
      </c>
      <c r="L109" s="14" t="str">
        <f t="shared" si="33"/>
        <v xml:space="preserve">EquityToTotalAssetsBenchmarkValue          </v>
      </c>
      <c r="M109" t="str">
        <f t="shared" si="34"/>
        <v>'EquityToTotalAssetsBenchmarkValue'</v>
      </c>
      <c r="N109" t="str">
        <f t="shared" si="35"/>
        <v>$EquityToTotalAssetsBenchmarkValue</v>
      </c>
      <c r="O109" t="str">
        <f t="shared" si="36"/>
        <v>'$EquityToTotalAssetsBenchmarkValue'</v>
      </c>
      <c r="P109">
        <f t="shared" si="37"/>
        <v>36</v>
      </c>
      <c r="Q109" s="3">
        <f>MAX(P:P)</f>
        <v>46</v>
      </c>
      <c r="R109" s="9" t="str">
        <f t="shared" si="38"/>
        <v xml:space="preserve">localStorage.EquityToTotalAssetsBenchmarkValue          </v>
      </c>
      <c r="S109" s="7" t="str">
        <f t="shared" si="26"/>
        <v>FinancialAnalysis</v>
      </c>
      <c r="T109" t="str">
        <f t="shared" si="39"/>
        <v xml:space="preserve">'$EquityToTotalAssetsBenchmarkValue'          </v>
      </c>
      <c r="U109" t="str">
        <f t="shared" si="40"/>
        <v>$EquityToTotalAssetsBenchmarkValue           = NULL;// FinancialAnalysis</v>
      </c>
      <c r="V109" t="str">
        <f t="shared" si="41"/>
        <v xml:space="preserve">       if (typeof(localStorage.EquityToTotalAssetsBenchmarkValue          )==  "undefined") { localStorage.EquityToTotalAssetsBenchmarkValue           = ""};</v>
      </c>
      <c r="W109" t="str">
        <f t="shared" si="42"/>
        <v xml:space="preserve">         $EquityToTotalAssetsBenchmarkValue                 =  $row["EquityToTotalAssetsBenchmarkValue"];</v>
      </c>
      <c r="X109" t="str">
        <f t="shared" si="43"/>
        <v xml:space="preserve">         localStorage.EquityToTotalAssetsBenchmarkValue           = '&lt;php? echo $EquityToTotalAssetsBenchmarkValue?&gt;' ;</v>
      </c>
      <c r="Y109" t="str">
        <f t="shared" si="23"/>
        <v>$EquityToTotalAssetsBenchmarkValue           =  $_POST['EquityToTotalAssetsBenchmarkValue'] ;</v>
      </c>
      <c r="Z109" t="str">
        <f t="shared" si="27"/>
        <v xml:space="preserve">       localStorage.EquityToTotalAssetsBenchmarkValue           =  document.ScoreCardForm.EquityToTotalAssetsBenchmarkValue.value;</v>
      </c>
      <c r="AA109" t="str">
        <f t="shared" si="28"/>
        <v xml:space="preserve">   document.ScoreCardForm.EquityToTotalAssetsBenchmarkValue.value =  localStorage.EquityToTotalAssetsBenchmarkValue;</v>
      </c>
      <c r="AB109" t="s">
        <v>449</v>
      </c>
      <c r="AC109" t="str">
        <f t="shared" si="29"/>
        <v xml:space="preserve">           EquityToTotalAssetsBenchmarkValue  FLOAT,</v>
      </c>
      <c r="AD109" t="str">
        <f t="shared" si="44"/>
        <v xml:space="preserve">       EquityToTotalAssetsBenchmarkValue           = '$EquityToTotalAssetsBenchmarkValue',</v>
      </c>
    </row>
    <row r="110" spans="1:30" x14ac:dyDescent="0.25">
      <c r="A110">
        <v>108</v>
      </c>
      <c r="B110" t="s">
        <v>1546</v>
      </c>
      <c r="C110" t="s">
        <v>1493</v>
      </c>
      <c r="D110" t="str">
        <f t="shared" si="24"/>
        <v>EquityToTotalAssetsAppliedBenchmarkValue</v>
      </c>
      <c r="E110" t="str">
        <f t="shared" si="25"/>
        <v>EquityToTotalAssetsAppliedBenchmarkValue</v>
      </c>
      <c r="F110" s="3">
        <f t="shared" ref="F110:F173" si="45">LEN(E110)</f>
        <v>40</v>
      </c>
      <c r="G110" s="3">
        <f>MAX(F:F)</f>
        <v>43</v>
      </c>
      <c r="H110" s="14" t="str">
        <f t="shared" ref="H110:H173" si="46">E110&amp;REPT(" ",G110-F110)</f>
        <v xml:space="preserve">EquityToTotalAssetsAppliedBenchmarkValue   </v>
      </c>
      <c r="I110" t="str">
        <f>D110</f>
        <v>EquityToTotalAssetsAppliedBenchmarkValue</v>
      </c>
      <c r="J110" s="3">
        <f t="shared" ref="J110:J173" si="47">LEN(I110)</f>
        <v>40</v>
      </c>
      <c r="K110" s="3">
        <f>MAX(J:J)</f>
        <v>43</v>
      </c>
      <c r="L110" s="14" t="str">
        <f t="shared" ref="L110:L173" si="48">I110&amp;REPT(" ",K110-J110)</f>
        <v xml:space="preserve">EquityToTotalAssetsAppliedBenchmarkValue   </v>
      </c>
      <c r="M110" t="str">
        <f t="shared" ref="M110:M173" si="49">"'"&amp;I110&amp;"'"</f>
        <v>'EquityToTotalAssetsAppliedBenchmarkValue'</v>
      </c>
      <c r="N110" t="str">
        <f t="shared" ref="N110:N173" si="50">"$"&amp;I110</f>
        <v>$EquityToTotalAssetsAppliedBenchmarkValue</v>
      </c>
      <c r="O110" t="str">
        <f t="shared" ref="O110:O173" si="51">"'"&amp;N110&amp;"'"</f>
        <v>'$EquityToTotalAssetsAppliedBenchmarkValue'</v>
      </c>
      <c r="P110">
        <f t="shared" ref="P110:P173" si="52">LEN(O110)</f>
        <v>43</v>
      </c>
      <c r="Q110" s="3">
        <f>MAX(P:P)</f>
        <v>46</v>
      </c>
      <c r="R110" s="9" t="str">
        <f t="shared" ref="R110:R173" si="53">"localStorage."&amp;L110</f>
        <v xml:space="preserve">localStorage.EquityToTotalAssetsAppliedBenchmarkValue   </v>
      </c>
      <c r="S110" s="7" t="str">
        <f t="shared" si="26"/>
        <v>FinancialAnalysis</v>
      </c>
      <c r="T110" t="str">
        <f t="shared" ref="T110:T173" si="54">O110&amp;REPT(" ",Q110-P110)</f>
        <v xml:space="preserve">'$EquityToTotalAssetsAppliedBenchmarkValue'   </v>
      </c>
      <c r="U110" t="str">
        <f t="shared" ref="U110:U173" si="55">SUBSTITUTE(T110,"'","")&amp;" = "&amp;"NULL"&amp;";" &amp; "// "&amp;S110</f>
        <v>$EquityToTotalAssetsAppliedBenchmarkValue    = NULL;// FinancialAnalysis</v>
      </c>
      <c r="V110" t="str">
        <f t="shared" ref="V110:V173" si="56">"       if ("&amp;"typeof("&amp;R110&amp;")"&amp;"==  "&amp;CHAR(34)&amp;"undefined"&amp;CHAR(34)&amp;") { "&amp;R110&amp;" = "&amp;IF(RIGHT(I110,5)="Score",0,IF(RIGHT(I110,6)="Rating",CHAR(34)&amp;"Medium"&amp;CHAR(34),CHAR(34)&amp;""&amp;CHAR(34)))&amp;"};"</f>
        <v xml:space="preserve">       if (typeof(localStorage.EquityToTotalAssetsAppliedBenchmarkValue   )==  "undefined") { localStorage.EquityToTotalAssetsAppliedBenchmarkValue    = ""};</v>
      </c>
      <c r="W110" t="str">
        <f t="shared" ref="W110:W173" si="57">"         $"&amp;H110&amp;"       =  $row["&amp;CHAR(34)&amp;E110&amp;CHAR(34)&amp;"];"</f>
        <v xml:space="preserve">         $EquityToTotalAssetsAppliedBenchmarkValue          =  $row["EquityToTotalAssetsAppliedBenchmarkValue"];</v>
      </c>
      <c r="X110" t="str">
        <f t="shared" ref="X110:X173" si="58">"         "&amp;R110&amp;" = '&lt;php? echo "&amp;SUBSTITUTE( O110,"'","")&amp;"?&gt;' ;"</f>
        <v xml:space="preserve">         localStorage.EquityToTotalAssetsAppliedBenchmarkValue    = '&lt;php? echo $EquityToTotalAssetsAppliedBenchmarkValue?&gt;' ;</v>
      </c>
      <c r="Y110" t="str">
        <f t="shared" si="23"/>
        <v>$EquityToTotalAssetsAppliedBenchmarkValue    =  $_POST['EquityToTotalAssetsAppliedBenchmarkValue'] ;</v>
      </c>
      <c r="Z110" t="str">
        <f t="shared" si="27"/>
        <v xml:space="preserve">       localStorage.EquityToTotalAssetsAppliedBenchmarkValue    =  document.ScoreCardForm.EquityToTotalAssetsAppliedBenchmarkValue.value;</v>
      </c>
      <c r="AA110" t="str">
        <f t="shared" si="28"/>
        <v xml:space="preserve">   document.ScoreCardForm.EquityToTotalAssetsAppliedBenchmarkValue.value =  localStorage.EquityToTotalAssetsAppliedBenchmarkValue;</v>
      </c>
      <c r="AB110" t="s">
        <v>449</v>
      </c>
      <c r="AC110" t="str">
        <f t="shared" si="29"/>
        <v xml:space="preserve">           EquityToTotalAssetsAppliedBenchmarkValue  FLOAT,</v>
      </c>
      <c r="AD110" t="str">
        <f t="shared" ref="AD110:AD173" si="59">"       "&amp;H110&amp;" = "&amp;O110&amp;","</f>
        <v xml:space="preserve">       EquityToTotalAssetsAppliedBenchmarkValue    = '$EquityToTotalAssetsAppliedBenchmarkValue',</v>
      </c>
    </row>
    <row r="111" spans="1:30" x14ac:dyDescent="0.25">
      <c r="A111">
        <v>109</v>
      </c>
      <c r="B111" t="s">
        <v>1546</v>
      </c>
      <c r="C111" t="s">
        <v>1494</v>
      </c>
      <c r="D111" t="str">
        <f t="shared" si="24"/>
        <v>EquityToTotalAssetsValue</v>
      </c>
      <c r="E111" t="str">
        <f t="shared" si="25"/>
        <v>EquityToTotalAssetsValue</v>
      </c>
      <c r="F111" s="3">
        <f t="shared" si="45"/>
        <v>24</v>
      </c>
      <c r="G111" s="3">
        <f>MAX(F:F)</f>
        <v>43</v>
      </c>
      <c r="H111" s="14" t="str">
        <f t="shared" si="46"/>
        <v xml:space="preserve">EquityToTotalAssetsValue                   </v>
      </c>
      <c r="I111" t="str">
        <f>D111</f>
        <v>EquityToTotalAssetsValue</v>
      </c>
      <c r="J111" s="3">
        <f t="shared" si="47"/>
        <v>24</v>
      </c>
      <c r="K111" s="3">
        <f>MAX(J:J)</f>
        <v>43</v>
      </c>
      <c r="L111" s="14" t="str">
        <f t="shared" si="48"/>
        <v xml:space="preserve">EquityToTotalAssetsValue                   </v>
      </c>
      <c r="M111" t="str">
        <f t="shared" si="49"/>
        <v>'EquityToTotalAssetsValue'</v>
      </c>
      <c r="N111" t="str">
        <f t="shared" si="50"/>
        <v>$EquityToTotalAssetsValue</v>
      </c>
      <c r="O111" t="str">
        <f t="shared" si="51"/>
        <v>'$EquityToTotalAssetsValue'</v>
      </c>
      <c r="P111">
        <f t="shared" si="52"/>
        <v>27</v>
      </c>
      <c r="Q111" s="3">
        <f>MAX(P:P)</f>
        <v>46</v>
      </c>
      <c r="R111" s="9" t="str">
        <f t="shared" si="53"/>
        <v xml:space="preserve">localStorage.EquityToTotalAssetsValue                   </v>
      </c>
      <c r="S111" s="7" t="str">
        <f t="shared" si="26"/>
        <v>FinancialAnalysis</v>
      </c>
      <c r="T111" t="str">
        <f t="shared" si="54"/>
        <v xml:space="preserve">'$EquityToTotalAssetsValue'                   </v>
      </c>
      <c r="U111" t="str">
        <f t="shared" si="55"/>
        <v>$EquityToTotalAssetsValue                    = NULL;// FinancialAnalysis</v>
      </c>
      <c r="V111" t="str">
        <f t="shared" si="56"/>
        <v xml:space="preserve">       if (typeof(localStorage.EquityToTotalAssetsValue                   )==  "undefined") { localStorage.EquityToTotalAssetsValue                    = ""};</v>
      </c>
      <c r="W111" t="str">
        <f t="shared" si="57"/>
        <v xml:space="preserve">         $EquityToTotalAssetsValue                          =  $row["EquityToTotalAssetsValue"];</v>
      </c>
      <c r="X111" t="str">
        <f t="shared" si="58"/>
        <v xml:space="preserve">         localStorage.EquityToTotalAssetsValue                    = '&lt;php? echo $EquityToTotalAssetsValue?&gt;' ;</v>
      </c>
      <c r="Y111" t="str">
        <f t="shared" si="23"/>
        <v>$EquityToTotalAssetsValue                    =  $_POST['EquityToTotalAssetsValue'] ;</v>
      </c>
      <c r="Z111" t="str">
        <f t="shared" si="27"/>
        <v xml:space="preserve">       localStorage.EquityToTotalAssetsValue                    =  document.ScoreCardForm.EquityToTotalAssetsValue.value;</v>
      </c>
      <c r="AA111" t="str">
        <f t="shared" si="28"/>
        <v xml:space="preserve">   document.ScoreCardForm.EquityToTotalAssetsValue.value =  localStorage.EquityToTotalAssetsValue;</v>
      </c>
      <c r="AB111" t="s">
        <v>449</v>
      </c>
      <c r="AC111" t="str">
        <f t="shared" si="29"/>
        <v xml:space="preserve">           EquityToTotalAssetsValue  FLOAT,</v>
      </c>
      <c r="AD111" t="str">
        <f t="shared" si="59"/>
        <v xml:space="preserve">       EquityToTotalAssetsValue                    = '$EquityToTotalAssetsValue',</v>
      </c>
    </row>
    <row r="112" spans="1:30" x14ac:dyDescent="0.25">
      <c r="A112">
        <v>110</v>
      </c>
      <c r="B112" t="s">
        <v>1546</v>
      </c>
      <c r="C112" t="s">
        <v>1495</v>
      </c>
      <c r="D112" t="str">
        <f t="shared" si="24"/>
        <v>EquityToTotalAssetsPass</v>
      </c>
      <c r="E112" t="str">
        <f t="shared" si="25"/>
        <v>EquityToTotalAssetsPass</v>
      </c>
      <c r="F112" s="3">
        <f t="shared" si="45"/>
        <v>23</v>
      </c>
      <c r="G112" s="3">
        <f>MAX(F:F)</f>
        <v>43</v>
      </c>
      <c r="H112" s="14" t="str">
        <f t="shared" si="46"/>
        <v xml:space="preserve">EquityToTotalAssetsPass                    </v>
      </c>
      <c r="I112" t="str">
        <f>D112</f>
        <v>EquityToTotalAssetsPass</v>
      </c>
      <c r="J112" s="3">
        <f t="shared" si="47"/>
        <v>23</v>
      </c>
      <c r="K112" s="3">
        <f>MAX(J:J)</f>
        <v>43</v>
      </c>
      <c r="L112" s="14" t="str">
        <f t="shared" si="48"/>
        <v xml:space="preserve">EquityToTotalAssetsPass                    </v>
      </c>
      <c r="M112" t="str">
        <f t="shared" si="49"/>
        <v>'EquityToTotalAssetsPass'</v>
      </c>
      <c r="N112" t="str">
        <f t="shared" si="50"/>
        <v>$EquityToTotalAssetsPass</v>
      </c>
      <c r="O112" t="str">
        <f t="shared" si="51"/>
        <v>'$EquityToTotalAssetsPass'</v>
      </c>
      <c r="P112">
        <f t="shared" si="52"/>
        <v>26</v>
      </c>
      <c r="Q112" s="3">
        <f>MAX(P:P)</f>
        <v>46</v>
      </c>
      <c r="R112" s="9" t="str">
        <f t="shared" si="53"/>
        <v xml:space="preserve">localStorage.EquityToTotalAssetsPass                    </v>
      </c>
      <c r="S112" s="7" t="str">
        <f t="shared" si="26"/>
        <v>FinancialAnalysis</v>
      </c>
      <c r="T112" t="str">
        <f t="shared" si="54"/>
        <v xml:space="preserve">'$EquityToTotalAssetsPass'                    </v>
      </c>
      <c r="U112" t="str">
        <f t="shared" si="55"/>
        <v>$EquityToTotalAssetsPass                     = NULL;// FinancialAnalysis</v>
      </c>
      <c r="V112" t="str">
        <f t="shared" si="56"/>
        <v xml:space="preserve">       if (typeof(localStorage.EquityToTotalAssetsPass                    )==  "undefined") { localStorage.EquityToTotalAssetsPass                     = ""};</v>
      </c>
      <c r="W112" t="str">
        <f t="shared" si="57"/>
        <v xml:space="preserve">         $EquityToTotalAssetsPass                           =  $row["EquityToTotalAssetsPass"];</v>
      </c>
      <c r="X112" t="str">
        <f t="shared" si="58"/>
        <v xml:space="preserve">         localStorage.EquityToTotalAssetsPass                     = '&lt;php? echo $EquityToTotalAssetsPass?&gt;' ;</v>
      </c>
      <c r="Y112" t="str">
        <f t="shared" si="23"/>
        <v>$EquityToTotalAssetsPass                     =  $_POST['EquityToTotalAssetsPass'] ;</v>
      </c>
      <c r="Z112" t="str">
        <f t="shared" si="27"/>
        <v xml:space="preserve">       localStorage.EquityToTotalAssetsPass                     =  document.ScoreCardForm.EquityToTotalAssetsPass.value;</v>
      </c>
      <c r="AA112" t="str">
        <f t="shared" si="28"/>
        <v xml:space="preserve">   document.ScoreCardForm.EquityToTotalAssetsPass.value =  localStorage.EquityToTotalAssetsPass;</v>
      </c>
      <c r="AB112" t="s">
        <v>742</v>
      </c>
      <c r="AC112" t="str">
        <f t="shared" si="29"/>
        <v xml:space="preserve">           EquityToTotalAssetsPass  BOOLEAN,</v>
      </c>
      <c r="AD112" t="str">
        <f t="shared" si="59"/>
        <v xml:space="preserve">       EquityToTotalAssetsPass                     = '$EquityToTotalAssetsPass',</v>
      </c>
    </row>
    <row r="113" spans="1:30" x14ac:dyDescent="0.25">
      <c r="A113">
        <v>111</v>
      </c>
      <c r="B113" t="s">
        <v>1546</v>
      </c>
      <c r="C113" t="s">
        <v>1496</v>
      </c>
      <c r="D113" t="str">
        <f t="shared" si="24"/>
        <v>EquityToTotalAssetsMaxScore</v>
      </c>
      <c r="E113" t="str">
        <f t="shared" si="25"/>
        <v>EquityToTotalAssetsMaxScore</v>
      </c>
      <c r="F113" s="3">
        <f t="shared" si="45"/>
        <v>27</v>
      </c>
      <c r="G113" s="3">
        <f>MAX(F:F)</f>
        <v>43</v>
      </c>
      <c r="H113" s="14" t="str">
        <f t="shared" si="46"/>
        <v xml:space="preserve">EquityToTotalAssetsMaxScore                </v>
      </c>
      <c r="I113" t="str">
        <f>D113</f>
        <v>EquityToTotalAssetsMaxScore</v>
      </c>
      <c r="J113" s="3">
        <f t="shared" si="47"/>
        <v>27</v>
      </c>
      <c r="K113" s="3">
        <f>MAX(J:J)</f>
        <v>43</v>
      </c>
      <c r="L113" s="14" t="str">
        <f t="shared" si="48"/>
        <v xml:space="preserve">EquityToTotalAssetsMaxScore                </v>
      </c>
      <c r="M113" t="str">
        <f t="shared" si="49"/>
        <v>'EquityToTotalAssetsMaxScore'</v>
      </c>
      <c r="N113" t="str">
        <f t="shared" si="50"/>
        <v>$EquityToTotalAssetsMaxScore</v>
      </c>
      <c r="O113" t="str">
        <f t="shared" si="51"/>
        <v>'$EquityToTotalAssetsMaxScore'</v>
      </c>
      <c r="P113">
        <f t="shared" si="52"/>
        <v>30</v>
      </c>
      <c r="Q113" s="3">
        <f>MAX(P:P)</f>
        <v>46</v>
      </c>
      <c r="R113" s="9" t="str">
        <f t="shared" si="53"/>
        <v xml:space="preserve">localStorage.EquityToTotalAssetsMaxScore                </v>
      </c>
      <c r="S113" s="7" t="str">
        <f t="shared" si="26"/>
        <v>FinancialAnalysis</v>
      </c>
      <c r="T113" t="str">
        <f t="shared" si="54"/>
        <v xml:space="preserve">'$EquityToTotalAssetsMaxScore'                </v>
      </c>
      <c r="U113" t="str">
        <f t="shared" si="55"/>
        <v>$EquityToTotalAssetsMaxScore                 = NULL;// FinancialAnalysis</v>
      </c>
      <c r="V113" t="str">
        <f t="shared" si="56"/>
        <v xml:space="preserve">       if (typeof(localStorage.EquityToTotalAssetsMaxScore                )==  "undefined") { localStorage.EquityToTotalAssetsMaxScore                 = 0};</v>
      </c>
      <c r="W113" t="str">
        <f t="shared" si="57"/>
        <v xml:space="preserve">         $EquityToTotalAssetsMaxScore                       =  $row["EquityToTotalAssetsMaxScore"];</v>
      </c>
      <c r="X113" t="str">
        <f t="shared" si="58"/>
        <v xml:space="preserve">         localStorage.EquityToTotalAssetsMaxScore                 = '&lt;php? echo $EquityToTotalAssetsMaxScore?&gt;' ;</v>
      </c>
      <c r="Y113" t="str">
        <f t="shared" si="23"/>
        <v>$EquityToTotalAssetsMaxScore                 =  $_POST['EquityToTotalAssetsMaxScore'] ;</v>
      </c>
      <c r="Z113" t="str">
        <f t="shared" si="27"/>
        <v xml:space="preserve">       localStorage.EquityToTotalAssetsMaxScore                 =  document.ScoreCardForm.EquityToTotalAssetsMaxScore.value;</v>
      </c>
      <c r="AA113" t="str">
        <f t="shared" si="28"/>
        <v xml:space="preserve">   document.ScoreCardForm.EquityToTotalAssetsMaxScore.value =  localStorage.EquityToTotalAssetsMaxScore;</v>
      </c>
      <c r="AB113" t="s">
        <v>449</v>
      </c>
      <c r="AC113" t="str">
        <f t="shared" si="29"/>
        <v xml:space="preserve">           EquityToTotalAssetsMaxScore  FLOAT,</v>
      </c>
      <c r="AD113" t="str">
        <f t="shared" si="59"/>
        <v xml:space="preserve">       EquityToTotalAssetsMaxScore                 = '$EquityToTotalAssetsMaxScore',</v>
      </c>
    </row>
    <row r="114" spans="1:30" x14ac:dyDescent="0.25">
      <c r="A114">
        <v>112</v>
      </c>
      <c r="B114" t="s">
        <v>1546</v>
      </c>
      <c r="C114" t="s">
        <v>1497</v>
      </c>
      <c r="D114" t="str">
        <f t="shared" si="24"/>
        <v>EquityToTotalAssetsScore</v>
      </c>
      <c r="E114" t="str">
        <f t="shared" si="25"/>
        <v>EquityToTotalAssetsScore</v>
      </c>
      <c r="F114" s="3">
        <f t="shared" si="45"/>
        <v>24</v>
      </c>
      <c r="G114" s="3">
        <f>MAX(F:F)</f>
        <v>43</v>
      </c>
      <c r="H114" s="14" t="str">
        <f t="shared" si="46"/>
        <v xml:space="preserve">EquityToTotalAssetsScore                   </v>
      </c>
      <c r="I114" t="str">
        <f>D114</f>
        <v>EquityToTotalAssetsScore</v>
      </c>
      <c r="J114" s="3">
        <f t="shared" si="47"/>
        <v>24</v>
      </c>
      <c r="K114" s="3">
        <f>MAX(J:J)</f>
        <v>43</v>
      </c>
      <c r="L114" s="14" t="str">
        <f t="shared" si="48"/>
        <v xml:space="preserve">EquityToTotalAssetsScore                   </v>
      </c>
      <c r="M114" t="str">
        <f t="shared" si="49"/>
        <v>'EquityToTotalAssetsScore'</v>
      </c>
      <c r="N114" t="str">
        <f t="shared" si="50"/>
        <v>$EquityToTotalAssetsScore</v>
      </c>
      <c r="O114" t="str">
        <f t="shared" si="51"/>
        <v>'$EquityToTotalAssetsScore'</v>
      </c>
      <c r="P114">
        <f t="shared" si="52"/>
        <v>27</v>
      </c>
      <c r="Q114" s="3">
        <f>MAX(P:P)</f>
        <v>46</v>
      </c>
      <c r="R114" s="9" t="str">
        <f t="shared" si="53"/>
        <v xml:space="preserve">localStorage.EquityToTotalAssetsScore                   </v>
      </c>
      <c r="S114" s="7" t="str">
        <f t="shared" si="26"/>
        <v>FinancialAnalysis</v>
      </c>
      <c r="T114" t="str">
        <f t="shared" si="54"/>
        <v xml:space="preserve">'$EquityToTotalAssetsScore'                   </v>
      </c>
      <c r="U114" t="str">
        <f t="shared" si="55"/>
        <v>$EquityToTotalAssetsScore                    = NULL;// FinancialAnalysis</v>
      </c>
      <c r="V114" t="str">
        <f t="shared" si="56"/>
        <v xml:space="preserve">       if (typeof(localStorage.EquityToTotalAssetsScore                   )==  "undefined") { localStorage.EquityToTotalAssetsScore                    = 0};</v>
      </c>
      <c r="W114" t="str">
        <f t="shared" si="57"/>
        <v xml:space="preserve">         $EquityToTotalAssetsScore                          =  $row["EquityToTotalAssetsScore"];</v>
      </c>
      <c r="X114" t="str">
        <f t="shared" si="58"/>
        <v xml:space="preserve">         localStorage.EquityToTotalAssetsScore                    = '&lt;php? echo $EquityToTotalAssetsScore?&gt;' ;</v>
      </c>
      <c r="Y114" t="str">
        <f t="shared" si="23"/>
        <v>$EquityToTotalAssetsScore                    =  $_POST['EquityToTotalAssetsScore'] ;</v>
      </c>
      <c r="Z114" t="str">
        <f t="shared" si="27"/>
        <v xml:space="preserve">       localStorage.EquityToTotalAssetsScore                    =  document.ScoreCardForm.EquityToTotalAssetsScore.value;</v>
      </c>
      <c r="AA114" t="str">
        <f t="shared" si="28"/>
        <v xml:space="preserve">   document.ScoreCardForm.EquityToTotalAssetsScore.value =  localStorage.EquityToTotalAssetsScore;</v>
      </c>
      <c r="AB114" t="s">
        <v>449</v>
      </c>
      <c r="AC114" t="str">
        <f t="shared" si="29"/>
        <v xml:space="preserve">           EquityToTotalAssetsScore  FLOAT,</v>
      </c>
      <c r="AD114" t="str">
        <f t="shared" si="59"/>
        <v xml:space="preserve">       EquityToTotalAssetsScore                    = '$EquityToTotalAssetsScore',</v>
      </c>
    </row>
    <row r="115" spans="1:30" x14ac:dyDescent="0.25">
      <c r="A115">
        <v>113</v>
      </c>
      <c r="B115" t="s">
        <v>1546</v>
      </c>
      <c r="C115" t="s">
        <v>1498</v>
      </c>
      <c r="D115" t="str">
        <f t="shared" si="24"/>
        <v>EquityToTotalAssetsComment</v>
      </c>
      <c r="E115" t="str">
        <f t="shared" si="25"/>
        <v>EquityToTotalAssetsComment</v>
      </c>
      <c r="F115" s="3">
        <f t="shared" si="45"/>
        <v>26</v>
      </c>
      <c r="G115" s="3">
        <f>MAX(F:F)</f>
        <v>43</v>
      </c>
      <c r="H115" s="14" t="str">
        <f t="shared" si="46"/>
        <v xml:space="preserve">EquityToTotalAssetsComment                 </v>
      </c>
      <c r="I115" t="str">
        <f>D115</f>
        <v>EquityToTotalAssetsComment</v>
      </c>
      <c r="J115" s="3">
        <f t="shared" si="47"/>
        <v>26</v>
      </c>
      <c r="K115" s="3">
        <f>MAX(J:J)</f>
        <v>43</v>
      </c>
      <c r="L115" s="14" t="str">
        <f t="shared" si="48"/>
        <v xml:space="preserve">EquityToTotalAssetsComment                 </v>
      </c>
      <c r="M115" t="str">
        <f t="shared" si="49"/>
        <v>'EquityToTotalAssetsComment'</v>
      </c>
      <c r="N115" t="str">
        <f t="shared" si="50"/>
        <v>$EquityToTotalAssetsComment</v>
      </c>
      <c r="O115" t="str">
        <f t="shared" si="51"/>
        <v>'$EquityToTotalAssetsComment'</v>
      </c>
      <c r="P115">
        <f t="shared" si="52"/>
        <v>29</v>
      </c>
      <c r="Q115" s="3">
        <f>MAX(P:P)</f>
        <v>46</v>
      </c>
      <c r="R115" s="9" t="str">
        <f t="shared" si="53"/>
        <v xml:space="preserve">localStorage.EquityToTotalAssetsComment                 </v>
      </c>
      <c r="S115" s="7" t="str">
        <f t="shared" si="26"/>
        <v>FinancialAnalysis</v>
      </c>
      <c r="T115" t="str">
        <f t="shared" si="54"/>
        <v xml:space="preserve">'$EquityToTotalAssetsComment'                 </v>
      </c>
      <c r="U115" t="str">
        <f t="shared" si="55"/>
        <v>$EquityToTotalAssetsComment                  = NULL;// FinancialAnalysis</v>
      </c>
      <c r="V115" t="str">
        <f t="shared" si="56"/>
        <v xml:space="preserve">       if (typeof(localStorage.EquityToTotalAssetsComment                 )==  "undefined") { localStorage.EquityToTotalAssetsComment                  = ""};</v>
      </c>
      <c r="W115" t="str">
        <f t="shared" si="57"/>
        <v xml:space="preserve">         $EquityToTotalAssetsComment                        =  $row["EquityToTotalAssetsComment"];</v>
      </c>
      <c r="X115" t="str">
        <f t="shared" si="58"/>
        <v xml:space="preserve">         localStorage.EquityToTotalAssetsComment                  = '&lt;php? echo $EquityToTotalAssetsComment?&gt;' ;</v>
      </c>
      <c r="Y115" t="str">
        <f t="shared" si="23"/>
        <v>$EquityToTotalAssetsComment                  =  $_POST['EquityToTotalAssetsComment'] ;</v>
      </c>
      <c r="Z115" t="str">
        <f t="shared" si="27"/>
        <v xml:space="preserve">       localStorage.EquityToTotalAssetsComment                  =  document.ScoreCardForm.EquityToTotalAssetsComment.value;</v>
      </c>
      <c r="AA115" t="str">
        <f t="shared" si="28"/>
        <v xml:space="preserve">   document.ScoreCardForm.EquityToTotalAssetsComment.value =  localStorage.EquityToTotalAssetsComment;</v>
      </c>
      <c r="AB115" t="s">
        <v>1552</v>
      </c>
      <c r="AC115" t="str">
        <f t="shared" si="29"/>
        <v xml:space="preserve">           EquityToTotalAssetsComment  VARCHAR(250),</v>
      </c>
      <c r="AD115" t="str">
        <f t="shared" si="59"/>
        <v xml:space="preserve">       EquityToTotalAssetsComment                  = '$EquityToTotalAssetsComment',</v>
      </c>
    </row>
    <row r="116" spans="1:30" x14ac:dyDescent="0.25">
      <c r="A116">
        <v>114</v>
      </c>
      <c r="B116" t="s">
        <v>1546</v>
      </c>
      <c r="C116" t="s">
        <v>1295</v>
      </c>
      <c r="D116" t="str">
        <f t="shared" si="24"/>
        <v>TotalDebtServiceMaxScore</v>
      </c>
      <c r="E116" t="str">
        <f t="shared" si="25"/>
        <v>TotalDebtServiceMaxScore</v>
      </c>
      <c r="F116" s="3">
        <f t="shared" si="45"/>
        <v>24</v>
      </c>
      <c r="G116" s="3">
        <f>MAX(F:F)</f>
        <v>43</v>
      </c>
      <c r="H116" s="14" t="str">
        <f t="shared" si="46"/>
        <v xml:space="preserve">TotalDebtServiceMaxScore                   </v>
      </c>
      <c r="I116" t="str">
        <f>D116</f>
        <v>TotalDebtServiceMaxScore</v>
      </c>
      <c r="J116" s="3">
        <f t="shared" si="47"/>
        <v>24</v>
      </c>
      <c r="K116" s="3">
        <f>MAX(J:J)</f>
        <v>43</v>
      </c>
      <c r="L116" s="14" t="str">
        <f t="shared" si="48"/>
        <v xml:space="preserve">TotalDebtServiceMaxScore                   </v>
      </c>
      <c r="M116" t="str">
        <f t="shared" si="49"/>
        <v>'TotalDebtServiceMaxScore'</v>
      </c>
      <c r="N116" t="str">
        <f t="shared" si="50"/>
        <v>$TotalDebtServiceMaxScore</v>
      </c>
      <c r="O116" t="str">
        <f t="shared" si="51"/>
        <v>'$TotalDebtServiceMaxScore'</v>
      </c>
      <c r="P116">
        <f t="shared" si="52"/>
        <v>27</v>
      </c>
      <c r="Q116" s="3">
        <f>MAX(P:P)</f>
        <v>46</v>
      </c>
      <c r="R116" s="9" t="str">
        <f t="shared" si="53"/>
        <v xml:space="preserve">localStorage.TotalDebtServiceMaxScore                   </v>
      </c>
      <c r="S116" s="7" t="str">
        <f t="shared" si="26"/>
        <v>FinancialAnalysis</v>
      </c>
      <c r="T116" t="str">
        <f t="shared" si="54"/>
        <v xml:space="preserve">'$TotalDebtServiceMaxScore'                   </v>
      </c>
      <c r="U116" t="str">
        <f t="shared" si="55"/>
        <v>$TotalDebtServiceMaxScore                    = NULL;// FinancialAnalysis</v>
      </c>
      <c r="V116" t="str">
        <f t="shared" si="56"/>
        <v xml:space="preserve">       if (typeof(localStorage.TotalDebtServiceMaxScore                   )==  "undefined") { localStorage.TotalDebtServiceMaxScore                    = 0};</v>
      </c>
      <c r="W116" t="str">
        <f t="shared" si="57"/>
        <v xml:space="preserve">         $TotalDebtServiceMaxScore                          =  $row["TotalDebtServiceMaxScore"];</v>
      </c>
      <c r="X116" t="str">
        <f t="shared" si="58"/>
        <v xml:space="preserve">         localStorage.TotalDebtServiceMaxScore                    = '&lt;php? echo $TotalDebtServiceMaxScore?&gt;' ;</v>
      </c>
      <c r="Y116" t="str">
        <f t="shared" si="23"/>
        <v>$TotalDebtServiceMaxScore                    =  $_POST['TotalDebtServiceMaxScore'] ;</v>
      </c>
      <c r="Z116" t="str">
        <f t="shared" si="27"/>
        <v xml:space="preserve">       localStorage.TotalDebtServiceMaxScore                    =  document.ScoreCardForm.TotalDebtServiceMaxScore.value;</v>
      </c>
      <c r="AA116" t="str">
        <f t="shared" si="28"/>
        <v xml:space="preserve">   document.ScoreCardForm.TotalDebtServiceMaxScore.value =  localStorage.TotalDebtServiceMaxScore;</v>
      </c>
      <c r="AB116" t="s">
        <v>449</v>
      </c>
      <c r="AC116" t="str">
        <f t="shared" si="29"/>
        <v xml:space="preserve">           TotalDebtServiceMaxScore  FLOAT,</v>
      </c>
      <c r="AD116" t="str">
        <f t="shared" si="59"/>
        <v xml:space="preserve">       TotalDebtServiceMaxScore                    = '$TotalDebtServiceMaxScore',</v>
      </c>
    </row>
    <row r="117" spans="1:30" x14ac:dyDescent="0.25">
      <c r="A117">
        <v>115</v>
      </c>
      <c r="B117" t="s">
        <v>1546</v>
      </c>
      <c r="C117" t="s">
        <v>1296</v>
      </c>
      <c r="D117" t="str">
        <f t="shared" si="24"/>
        <v>TotalDebtServiceScore</v>
      </c>
      <c r="E117" t="str">
        <f t="shared" si="25"/>
        <v>TotalDebtServiceScore</v>
      </c>
      <c r="F117" s="3">
        <f t="shared" si="45"/>
        <v>21</v>
      </c>
      <c r="G117" s="3">
        <f>MAX(F:F)</f>
        <v>43</v>
      </c>
      <c r="H117" s="14" t="str">
        <f t="shared" si="46"/>
        <v xml:space="preserve">TotalDebtServiceScore                      </v>
      </c>
      <c r="I117" t="str">
        <f>D117</f>
        <v>TotalDebtServiceScore</v>
      </c>
      <c r="J117" s="3">
        <f t="shared" si="47"/>
        <v>21</v>
      </c>
      <c r="K117" s="3">
        <f>MAX(J:J)</f>
        <v>43</v>
      </c>
      <c r="L117" s="14" t="str">
        <f t="shared" si="48"/>
        <v xml:space="preserve">TotalDebtServiceScore                      </v>
      </c>
      <c r="M117" t="str">
        <f t="shared" si="49"/>
        <v>'TotalDebtServiceScore'</v>
      </c>
      <c r="N117" t="str">
        <f t="shared" si="50"/>
        <v>$TotalDebtServiceScore</v>
      </c>
      <c r="O117" t="str">
        <f t="shared" si="51"/>
        <v>'$TotalDebtServiceScore'</v>
      </c>
      <c r="P117">
        <f t="shared" si="52"/>
        <v>24</v>
      </c>
      <c r="Q117" s="3">
        <f>MAX(P:P)</f>
        <v>46</v>
      </c>
      <c r="R117" s="9" t="str">
        <f t="shared" si="53"/>
        <v xml:space="preserve">localStorage.TotalDebtServiceScore                      </v>
      </c>
      <c r="S117" s="7" t="str">
        <f t="shared" si="26"/>
        <v>FinancialAnalysis</v>
      </c>
      <c r="T117" t="str">
        <f t="shared" si="54"/>
        <v xml:space="preserve">'$TotalDebtServiceScore'                      </v>
      </c>
      <c r="U117" t="str">
        <f t="shared" si="55"/>
        <v>$TotalDebtServiceScore                       = NULL;// FinancialAnalysis</v>
      </c>
      <c r="V117" t="str">
        <f t="shared" si="56"/>
        <v xml:space="preserve">       if (typeof(localStorage.TotalDebtServiceScore                      )==  "undefined") { localStorage.TotalDebtServiceScore                       = 0};</v>
      </c>
      <c r="W117" t="str">
        <f t="shared" si="57"/>
        <v xml:space="preserve">         $TotalDebtServiceScore                             =  $row["TotalDebtServiceScore"];</v>
      </c>
      <c r="X117" t="str">
        <f t="shared" si="58"/>
        <v xml:space="preserve">         localStorage.TotalDebtServiceScore                       = '&lt;php? echo $TotalDebtServiceScore?&gt;' ;</v>
      </c>
      <c r="Y117" t="str">
        <f t="shared" si="23"/>
        <v>$TotalDebtServiceScore                       =  $_POST['TotalDebtServiceScore'] ;</v>
      </c>
      <c r="Z117" t="str">
        <f t="shared" si="27"/>
        <v xml:space="preserve">       localStorage.TotalDebtServiceScore                       =  document.ScoreCardForm.TotalDebtServiceScore.value;</v>
      </c>
      <c r="AA117" t="str">
        <f t="shared" si="28"/>
        <v xml:space="preserve">   document.ScoreCardForm.TotalDebtServiceScore.value =  localStorage.TotalDebtServiceScore;</v>
      </c>
      <c r="AB117" t="s">
        <v>449</v>
      </c>
      <c r="AC117" t="str">
        <f t="shared" si="29"/>
        <v xml:space="preserve">           TotalDebtServiceScore  FLOAT,</v>
      </c>
      <c r="AD117" t="str">
        <f t="shared" si="59"/>
        <v xml:space="preserve">       TotalDebtServiceScore                       = '$TotalDebtServiceScore',</v>
      </c>
    </row>
    <row r="118" spans="1:30" x14ac:dyDescent="0.25">
      <c r="A118">
        <v>116</v>
      </c>
      <c r="B118" t="s">
        <v>1546</v>
      </c>
      <c r="C118" t="s">
        <v>1499</v>
      </c>
      <c r="D118" t="str">
        <f t="shared" si="24"/>
        <v>InterestCoverBenchmarkType</v>
      </c>
      <c r="E118" t="str">
        <f t="shared" si="25"/>
        <v>InterestCoverBenchmarkType</v>
      </c>
      <c r="F118" s="3">
        <f t="shared" si="45"/>
        <v>26</v>
      </c>
      <c r="G118" s="3">
        <f>MAX(F:F)</f>
        <v>43</v>
      </c>
      <c r="H118" s="14" t="str">
        <f t="shared" si="46"/>
        <v xml:space="preserve">InterestCoverBenchmarkType                 </v>
      </c>
      <c r="I118" t="str">
        <f>D118</f>
        <v>InterestCoverBenchmarkType</v>
      </c>
      <c r="J118" s="3">
        <f t="shared" si="47"/>
        <v>26</v>
      </c>
      <c r="K118" s="3">
        <f>MAX(J:J)</f>
        <v>43</v>
      </c>
      <c r="L118" s="14" t="str">
        <f t="shared" si="48"/>
        <v xml:space="preserve">InterestCoverBenchmarkType                 </v>
      </c>
      <c r="M118" t="str">
        <f t="shared" si="49"/>
        <v>'InterestCoverBenchmarkType'</v>
      </c>
      <c r="N118" t="str">
        <f t="shared" si="50"/>
        <v>$InterestCoverBenchmarkType</v>
      </c>
      <c r="O118" t="str">
        <f t="shared" si="51"/>
        <v>'$InterestCoverBenchmarkType'</v>
      </c>
      <c r="P118">
        <f t="shared" si="52"/>
        <v>29</v>
      </c>
      <c r="Q118" s="3">
        <f>MAX(P:P)</f>
        <v>46</v>
      </c>
      <c r="R118" s="9" t="str">
        <f t="shared" si="53"/>
        <v xml:space="preserve">localStorage.InterestCoverBenchmarkType                 </v>
      </c>
      <c r="S118" s="7" t="str">
        <f t="shared" si="26"/>
        <v>FinancialAnalysis</v>
      </c>
      <c r="T118" t="str">
        <f t="shared" si="54"/>
        <v xml:space="preserve">'$InterestCoverBenchmarkType'                 </v>
      </c>
      <c r="U118" t="str">
        <f t="shared" si="55"/>
        <v>$InterestCoverBenchmarkType                  = NULL;// FinancialAnalysis</v>
      </c>
      <c r="V118" t="str">
        <f t="shared" si="56"/>
        <v xml:space="preserve">       if (typeof(localStorage.InterestCoverBenchmarkType                 )==  "undefined") { localStorage.InterestCoverBenchmarkType                  = ""};</v>
      </c>
      <c r="W118" t="str">
        <f t="shared" si="57"/>
        <v xml:space="preserve">         $InterestCoverBenchmarkType                        =  $row["InterestCoverBenchmarkType"];</v>
      </c>
      <c r="X118" t="str">
        <f t="shared" si="58"/>
        <v xml:space="preserve">         localStorage.InterestCoverBenchmarkType                  = '&lt;php? echo $InterestCoverBenchmarkType?&gt;' ;</v>
      </c>
      <c r="Y118" t="str">
        <f t="shared" si="23"/>
        <v>$InterestCoverBenchmarkType                  =  $_POST['InterestCoverBenchmarkType'] ;</v>
      </c>
      <c r="Z118" t="str">
        <f t="shared" si="27"/>
        <v xml:space="preserve">       localStorage.InterestCoverBenchmarkType                  =  document.ScoreCardForm.InterestCoverBenchmarkType.value;</v>
      </c>
      <c r="AA118" t="str">
        <f t="shared" si="28"/>
        <v xml:space="preserve">   document.ScoreCardForm.InterestCoverBenchmarkType.value =  localStorage.InterestCoverBenchmarkType;</v>
      </c>
      <c r="AB118" t="s">
        <v>739</v>
      </c>
      <c r="AC118" t="str">
        <f t="shared" si="29"/>
        <v xml:space="preserve">           InterestCoverBenchmarkType  VARCHAR(50),</v>
      </c>
      <c r="AD118" t="str">
        <f t="shared" si="59"/>
        <v xml:space="preserve">       InterestCoverBenchmarkType                  = '$InterestCoverBenchmarkType',</v>
      </c>
    </row>
    <row r="119" spans="1:30" x14ac:dyDescent="0.25">
      <c r="A119">
        <v>117</v>
      </c>
      <c r="B119" t="s">
        <v>1546</v>
      </c>
      <c r="C119" t="s">
        <v>1500</v>
      </c>
      <c r="D119" t="str">
        <f t="shared" si="24"/>
        <v>InterestCoverPolicyBenchmarkValue</v>
      </c>
      <c r="E119" t="str">
        <f t="shared" si="25"/>
        <v>InterestCoverPolicyBenchmarkValue</v>
      </c>
      <c r="F119" s="3">
        <f t="shared" si="45"/>
        <v>33</v>
      </c>
      <c r="G119" s="3">
        <f>MAX(F:F)</f>
        <v>43</v>
      </c>
      <c r="H119" s="14" t="str">
        <f t="shared" si="46"/>
        <v xml:space="preserve">InterestCoverPolicyBenchmarkValue          </v>
      </c>
      <c r="I119" t="str">
        <f>D119</f>
        <v>InterestCoverPolicyBenchmarkValue</v>
      </c>
      <c r="J119" s="3">
        <f t="shared" si="47"/>
        <v>33</v>
      </c>
      <c r="K119" s="3">
        <f>MAX(J:J)</f>
        <v>43</v>
      </c>
      <c r="L119" s="14" t="str">
        <f t="shared" si="48"/>
        <v xml:space="preserve">InterestCoverPolicyBenchmarkValue          </v>
      </c>
      <c r="M119" t="str">
        <f t="shared" si="49"/>
        <v>'InterestCoverPolicyBenchmarkValue'</v>
      </c>
      <c r="N119" t="str">
        <f t="shared" si="50"/>
        <v>$InterestCoverPolicyBenchmarkValue</v>
      </c>
      <c r="O119" t="str">
        <f t="shared" si="51"/>
        <v>'$InterestCoverPolicyBenchmarkValue'</v>
      </c>
      <c r="P119">
        <f t="shared" si="52"/>
        <v>36</v>
      </c>
      <c r="Q119" s="3">
        <f>MAX(P:P)</f>
        <v>46</v>
      </c>
      <c r="R119" s="9" t="str">
        <f t="shared" si="53"/>
        <v xml:space="preserve">localStorage.InterestCoverPolicyBenchmarkValue          </v>
      </c>
      <c r="S119" s="7" t="str">
        <f t="shared" si="26"/>
        <v>FinancialAnalysis</v>
      </c>
      <c r="T119" t="str">
        <f t="shared" si="54"/>
        <v xml:space="preserve">'$InterestCoverPolicyBenchmarkValue'          </v>
      </c>
      <c r="U119" t="str">
        <f t="shared" si="55"/>
        <v>$InterestCoverPolicyBenchmarkValue           = NULL;// FinancialAnalysis</v>
      </c>
      <c r="V119" t="str">
        <f t="shared" si="56"/>
        <v xml:space="preserve">       if (typeof(localStorage.InterestCoverPolicyBenchmarkValue          )==  "undefined") { localStorage.InterestCoverPolicyBenchmarkValue           = ""};</v>
      </c>
      <c r="W119" t="str">
        <f t="shared" si="57"/>
        <v xml:space="preserve">         $InterestCoverPolicyBenchmarkValue                 =  $row["InterestCoverPolicyBenchmarkValue"];</v>
      </c>
      <c r="X119" t="str">
        <f t="shared" si="58"/>
        <v xml:space="preserve">         localStorage.InterestCoverPolicyBenchmarkValue           = '&lt;php? echo $InterestCoverPolicyBenchmarkValue?&gt;' ;</v>
      </c>
      <c r="Y119" t="str">
        <f t="shared" si="23"/>
        <v>$InterestCoverPolicyBenchmarkValue           =  $_POST['InterestCoverPolicyBenchmarkValue'] ;</v>
      </c>
      <c r="Z119" t="str">
        <f t="shared" si="27"/>
        <v xml:space="preserve">       localStorage.InterestCoverPolicyBenchmarkValue           =  document.ScoreCardForm.InterestCoverPolicyBenchmarkValue.value;</v>
      </c>
      <c r="AA119" t="str">
        <f t="shared" si="28"/>
        <v xml:space="preserve">   document.ScoreCardForm.InterestCoverPolicyBenchmarkValue.value =  localStorage.InterestCoverPolicyBenchmarkValue;</v>
      </c>
      <c r="AB119" t="s">
        <v>449</v>
      </c>
      <c r="AC119" t="str">
        <f t="shared" si="29"/>
        <v xml:space="preserve">           InterestCoverPolicyBenchmarkValue  FLOAT,</v>
      </c>
      <c r="AD119" t="str">
        <f t="shared" si="59"/>
        <v xml:space="preserve">       InterestCoverPolicyBenchmarkValue           = '$InterestCoverPolicyBenchmarkValue',</v>
      </c>
    </row>
    <row r="120" spans="1:30" x14ac:dyDescent="0.25">
      <c r="A120">
        <v>118</v>
      </c>
      <c r="B120" t="s">
        <v>1546</v>
      </c>
      <c r="C120" t="s">
        <v>1501</v>
      </c>
      <c r="D120" t="str">
        <f t="shared" si="24"/>
        <v>InterestCoverBenchmarkValue</v>
      </c>
      <c r="E120" t="str">
        <f t="shared" si="25"/>
        <v>InterestCoverBenchmarkValue</v>
      </c>
      <c r="F120" s="3">
        <f t="shared" si="45"/>
        <v>27</v>
      </c>
      <c r="G120" s="3">
        <f>MAX(F:F)</f>
        <v>43</v>
      </c>
      <c r="H120" s="14" t="str">
        <f t="shared" si="46"/>
        <v xml:space="preserve">InterestCoverBenchmarkValue                </v>
      </c>
      <c r="I120" t="str">
        <f>D120</f>
        <v>InterestCoverBenchmarkValue</v>
      </c>
      <c r="J120" s="3">
        <f t="shared" si="47"/>
        <v>27</v>
      </c>
      <c r="K120" s="3">
        <f>MAX(J:J)</f>
        <v>43</v>
      </c>
      <c r="L120" s="14" t="str">
        <f t="shared" si="48"/>
        <v xml:space="preserve">InterestCoverBenchmarkValue                </v>
      </c>
      <c r="M120" t="str">
        <f t="shared" si="49"/>
        <v>'InterestCoverBenchmarkValue'</v>
      </c>
      <c r="N120" t="str">
        <f t="shared" si="50"/>
        <v>$InterestCoverBenchmarkValue</v>
      </c>
      <c r="O120" t="str">
        <f t="shared" si="51"/>
        <v>'$InterestCoverBenchmarkValue'</v>
      </c>
      <c r="P120">
        <f t="shared" si="52"/>
        <v>30</v>
      </c>
      <c r="Q120" s="3">
        <f>MAX(P:P)</f>
        <v>46</v>
      </c>
      <c r="R120" s="9" t="str">
        <f t="shared" si="53"/>
        <v xml:space="preserve">localStorage.InterestCoverBenchmarkValue                </v>
      </c>
      <c r="S120" s="7" t="str">
        <f t="shared" si="26"/>
        <v>FinancialAnalysis</v>
      </c>
      <c r="T120" t="str">
        <f t="shared" si="54"/>
        <v xml:space="preserve">'$InterestCoverBenchmarkValue'                </v>
      </c>
      <c r="U120" t="str">
        <f t="shared" si="55"/>
        <v>$InterestCoverBenchmarkValue                 = NULL;// FinancialAnalysis</v>
      </c>
      <c r="V120" t="str">
        <f t="shared" si="56"/>
        <v xml:space="preserve">       if (typeof(localStorage.InterestCoverBenchmarkValue                )==  "undefined") { localStorage.InterestCoverBenchmarkValue                 = ""};</v>
      </c>
      <c r="W120" t="str">
        <f t="shared" si="57"/>
        <v xml:space="preserve">         $InterestCoverBenchmarkValue                       =  $row["InterestCoverBenchmarkValue"];</v>
      </c>
      <c r="X120" t="str">
        <f t="shared" si="58"/>
        <v xml:space="preserve">         localStorage.InterestCoverBenchmarkValue                 = '&lt;php? echo $InterestCoverBenchmarkValue?&gt;' ;</v>
      </c>
      <c r="Y120" t="str">
        <f t="shared" si="23"/>
        <v>$InterestCoverBenchmarkValue                 =  $_POST['InterestCoverBenchmarkValue'] ;</v>
      </c>
      <c r="Z120" t="str">
        <f t="shared" si="27"/>
        <v xml:space="preserve">       localStorage.InterestCoverBenchmarkValue                 =  document.ScoreCardForm.InterestCoverBenchmarkValue.value;</v>
      </c>
      <c r="AA120" t="str">
        <f t="shared" si="28"/>
        <v xml:space="preserve">   document.ScoreCardForm.InterestCoverBenchmarkValue.value =  localStorage.InterestCoverBenchmarkValue;</v>
      </c>
      <c r="AB120" t="s">
        <v>449</v>
      </c>
      <c r="AC120" t="str">
        <f t="shared" si="29"/>
        <v xml:space="preserve">           InterestCoverBenchmarkValue  FLOAT,</v>
      </c>
      <c r="AD120" t="str">
        <f t="shared" si="59"/>
        <v xml:space="preserve">       InterestCoverBenchmarkValue                 = '$InterestCoverBenchmarkValue',</v>
      </c>
    </row>
    <row r="121" spans="1:30" x14ac:dyDescent="0.25">
      <c r="A121">
        <v>119</v>
      </c>
      <c r="B121" t="s">
        <v>1546</v>
      </c>
      <c r="C121" t="s">
        <v>1502</v>
      </c>
      <c r="D121" t="str">
        <f t="shared" si="24"/>
        <v>InterestCoverAppliedBenchmarkValue</v>
      </c>
      <c r="E121" t="str">
        <f t="shared" si="25"/>
        <v>InterestCoverAppliedBenchmarkValue</v>
      </c>
      <c r="F121" s="3">
        <f t="shared" si="45"/>
        <v>34</v>
      </c>
      <c r="G121" s="3">
        <f>MAX(F:F)</f>
        <v>43</v>
      </c>
      <c r="H121" s="14" t="str">
        <f t="shared" si="46"/>
        <v xml:space="preserve">InterestCoverAppliedBenchmarkValue         </v>
      </c>
      <c r="I121" t="str">
        <f>D121</f>
        <v>InterestCoverAppliedBenchmarkValue</v>
      </c>
      <c r="J121" s="3">
        <f t="shared" si="47"/>
        <v>34</v>
      </c>
      <c r="K121" s="3">
        <f>MAX(J:J)</f>
        <v>43</v>
      </c>
      <c r="L121" s="14" t="str">
        <f t="shared" si="48"/>
        <v xml:space="preserve">InterestCoverAppliedBenchmarkValue         </v>
      </c>
      <c r="M121" t="str">
        <f t="shared" si="49"/>
        <v>'InterestCoverAppliedBenchmarkValue'</v>
      </c>
      <c r="N121" t="str">
        <f t="shared" si="50"/>
        <v>$InterestCoverAppliedBenchmarkValue</v>
      </c>
      <c r="O121" t="str">
        <f t="shared" si="51"/>
        <v>'$InterestCoverAppliedBenchmarkValue'</v>
      </c>
      <c r="P121">
        <f t="shared" si="52"/>
        <v>37</v>
      </c>
      <c r="Q121" s="3">
        <f>MAX(P:P)</f>
        <v>46</v>
      </c>
      <c r="R121" s="9" t="str">
        <f t="shared" si="53"/>
        <v xml:space="preserve">localStorage.InterestCoverAppliedBenchmarkValue         </v>
      </c>
      <c r="S121" s="7" t="str">
        <f t="shared" si="26"/>
        <v>FinancialAnalysis</v>
      </c>
      <c r="T121" t="str">
        <f t="shared" si="54"/>
        <v xml:space="preserve">'$InterestCoverAppliedBenchmarkValue'         </v>
      </c>
      <c r="U121" t="str">
        <f t="shared" si="55"/>
        <v>$InterestCoverAppliedBenchmarkValue          = NULL;// FinancialAnalysis</v>
      </c>
      <c r="V121" t="str">
        <f t="shared" si="56"/>
        <v xml:space="preserve">       if (typeof(localStorage.InterestCoverAppliedBenchmarkValue         )==  "undefined") { localStorage.InterestCoverAppliedBenchmarkValue          = ""};</v>
      </c>
      <c r="W121" t="str">
        <f t="shared" si="57"/>
        <v xml:space="preserve">         $InterestCoverAppliedBenchmarkValue                =  $row["InterestCoverAppliedBenchmarkValue"];</v>
      </c>
      <c r="X121" t="str">
        <f t="shared" si="58"/>
        <v xml:space="preserve">         localStorage.InterestCoverAppliedBenchmarkValue          = '&lt;php? echo $InterestCoverAppliedBenchmarkValue?&gt;' ;</v>
      </c>
      <c r="Y121" t="str">
        <f t="shared" si="23"/>
        <v>$InterestCoverAppliedBenchmarkValue          =  $_POST['InterestCoverAppliedBenchmarkValue'] ;</v>
      </c>
      <c r="Z121" t="str">
        <f t="shared" si="27"/>
        <v xml:space="preserve">       localStorage.InterestCoverAppliedBenchmarkValue          =  document.ScoreCardForm.InterestCoverAppliedBenchmarkValue.value;</v>
      </c>
      <c r="AA121" t="str">
        <f t="shared" si="28"/>
        <v xml:space="preserve">   document.ScoreCardForm.InterestCoverAppliedBenchmarkValue.value =  localStorage.InterestCoverAppliedBenchmarkValue;</v>
      </c>
      <c r="AB121" t="s">
        <v>449</v>
      </c>
      <c r="AC121" t="str">
        <f t="shared" si="29"/>
        <v xml:space="preserve">           InterestCoverAppliedBenchmarkValue  FLOAT,</v>
      </c>
      <c r="AD121" t="str">
        <f t="shared" si="59"/>
        <v xml:space="preserve">       InterestCoverAppliedBenchmarkValue          = '$InterestCoverAppliedBenchmarkValue',</v>
      </c>
    </row>
    <row r="122" spans="1:30" x14ac:dyDescent="0.25">
      <c r="A122">
        <v>120</v>
      </c>
      <c r="B122" t="s">
        <v>1546</v>
      </c>
      <c r="C122" t="s">
        <v>1503</v>
      </c>
      <c r="D122" t="str">
        <f t="shared" si="24"/>
        <v>InterestCoverValue</v>
      </c>
      <c r="E122" t="str">
        <f t="shared" si="25"/>
        <v>InterestCoverValue</v>
      </c>
      <c r="F122" s="3">
        <f t="shared" si="45"/>
        <v>18</v>
      </c>
      <c r="G122" s="3">
        <f>MAX(F:F)</f>
        <v>43</v>
      </c>
      <c r="H122" s="14" t="str">
        <f t="shared" si="46"/>
        <v xml:space="preserve">InterestCoverValue                         </v>
      </c>
      <c r="I122" t="str">
        <f>D122</f>
        <v>InterestCoverValue</v>
      </c>
      <c r="J122" s="3">
        <f t="shared" si="47"/>
        <v>18</v>
      </c>
      <c r="K122" s="3">
        <f>MAX(J:J)</f>
        <v>43</v>
      </c>
      <c r="L122" s="14" t="str">
        <f t="shared" si="48"/>
        <v xml:space="preserve">InterestCoverValue                         </v>
      </c>
      <c r="M122" t="str">
        <f t="shared" si="49"/>
        <v>'InterestCoverValue'</v>
      </c>
      <c r="N122" t="str">
        <f t="shared" si="50"/>
        <v>$InterestCoverValue</v>
      </c>
      <c r="O122" t="str">
        <f t="shared" si="51"/>
        <v>'$InterestCoverValue'</v>
      </c>
      <c r="P122">
        <f t="shared" si="52"/>
        <v>21</v>
      </c>
      <c r="Q122" s="3">
        <f>MAX(P:P)</f>
        <v>46</v>
      </c>
      <c r="R122" s="9" t="str">
        <f t="shared" si="53"/>
        <v xml:space="preserve">localStorage.InterestCoverValue                         </v>
      </c>
      <c r="S122" s="7" t="str">
        <f t="shared" si="26"/>
        <v>FinancialAnalysis</v>
      </c>
      <c r="T122" t="str">
        <f t="shared" si="54"/>
        <v xml:space="preserve">'$InterestCoverValue'                         </v>
      </c>
      <c r="U122" t="str">
        <f t="shared" si="55"/>
        <v>$InterestCoverValue                          = NULL;// FinancialAnalysis</v>
      </c>
      <c r="V122" t="str">
        <f t="shared" si="56"/>
        <v xml:space="preserve">       if (typeof(localStorage.InterestCoverValue                         )==  "undefined") { localStorage.InterestCoverValue                          = ""};</v>
      </c>
      <c r="W122" t="str">
        <f t="shared" si="57"/>
        <v xml:space="preserve">         $InterestCoverValue                                =  $row["InterestCoverValue"];</v>
      </c>
      <c r="X122" t="str">
        <f t="shared" si="58"/>
        <v xml:space="preserve">         localStorage.InterestCoverValue                          = '&lt;php? echo $InterestCoverValue?&gt;' ;</v>
      </c>
      <c r="Y122" t="str">
        <f t="shared" si="23"/>
        <v>$InterestCoverValue                          =  $_POST['InterestCoverValue'] ;</v>
      </c>
      <c r="Z122" t="str">
        <f t="shared" si="27"/>
        <v xml:space="preserve">       localStorage.InterestCoverValue                          =  document.ScoreCardForm.InterestCoverValue.value;</v>
      </c>
      <c r="AA122" t="str">
        <f t="shared" si="28"/>
        <v xml:space="preserve">   document.ScoreCardForm.InterestCoverValue.value =  localStorage.InterestCoverValue;</v>
      </c>
      <c r="AB122" t="s">
        <v>449</v>
      </c>
      <c r="AC122" t="str">
        <f t="shared" si="29"/>
        <v xml:space="preserve">           InterestCoverValue  FLOAT,</v>
      </c>
      <c r="AD122" t="str">
        <f t="shared" si="59"/>
        <v xml:space="preserve">       InterestCoverValue                          = '$InterestCoverValue',</v>
      </c>
    </row>
    <row r="123" spans="1:30" x14ac:dyDescent="0.25">
      <c r="A123">
        <v>121</v>
      </c>
      <c r="B123" t="s">
        <v>1546</v>
      </c>
      <c r="C123" t="s">
        <v>1504</v>
      </c>
      <c r="D123" t="str">
        <f t="shared" si="24"/>
        <v>InterestCoverPass</v>
      </c>
      <c r="E123" t="str">
        <f t="shared" si="25"/>
        <v>InterestCoverPass</v>
      </c>
      <c r="F123" s="3">
        <f t="shared" si="45"/>
        <v>17</v>
      </c>
      <c r="G123" s="3">
        <f>MAX(F:F)</f>
        <v>43</v>
      </c>
      <c r="H123" s="14" t="str">
        <f t="shared" si="46"/>
        <v xml:space="preserve">InterestCoverPass                          </v>
      </c>
      <c r="I123" t="str">
        <f>D123</f>
        <v>InterestCoverPass</v>
      </c>
      <c r="J123" s="3">
        <f t="shared" si="47"/>
        <v>17</v>
      </c>
      <c r="K123" s="3">
        <f>MAX(J:J)</f>
        <v>43</v>
      </c>
      <c r="L123" s="14" t="str">
        <f t="shared" si="48"/>
        <v xml:space="preserve">InterestCoverPass                          </v>
      </c>
      <c r="M123" t="str">
        <f t="shared" si="49"/>
        <v>'InterestCoverPass'</v>
      </c>
      <c r="N123" t="str">
        <f t="shared" si="50"/>
        <v>$InterestCoverPass</v>
      </c>
      <c r="O123" t="str">
        <f t="shared" si="51"/>
        <v>'$InterestCoverPass'</v>
      </c>
      <c r="P123">
        <f t="shared" si="52"/>
        <v>20</v>
      </c>
      <c r="Q123" s="3">
        <f>MAX(P:P)</f>
        <v>46</v>
      </c>
      <c r="R123" s="9" t="str">
        <f t="shared" si="53"/>
        <v xml:space="preserve">localStorage.InterestCoverPass                          </v>
      </c>
      <c r="S123" s="7" t="str">
        <f t="shared" si="26"/>
        <v>FinancialAnalysis</v>
      </c>
      <c r="T123" t="str">
        <f t="shared" si="54"/>
        <v xml:space="preserve">'$InterestCoverPass'                          </v>
      </c>
      <c r="U123" t="str">
        <f t="shared" si="55"/>
        <v>$InterestCoverPass                           = NULL;// FinancialAnalysis</v>
      </c>
      <c r="V123" t="str">
        <f t="shared" si="56"/>
        <v xml:space="preserve">       if (typeof(localStorage.InterestCoverPass                          )==  "undefined") { localStorage.InterestCoverPass                           = ""};</v>
      </c>
      <c r="W123" t="str">
        <f t="shared" si="57"/>
        <v xml:space="preserve">         $InterestCoverPass                                 =  $row["InterestCoverPass"];</v>
      </c>
      <c r="X123" t="str">
        <f t="shared" si="58"/>
        <v xml:space="preserve">         localStorage.InterestCoverPass                           = '&lt;php? echo $InterestCoverPass?&gt;' ;</v>
      </c>
      <c r="Y123" t="str">
        <f t="shared" si="23"/>
        <v>$InterestCoverPass                           =  $_POST['InterestCoverPass'] ;</v>
      </c>
      <c r="Z123" t="str">
        <f t="shared" si="27"/>
        <v xml:space="preserve">       localStorage.InterestCoverPass                           =  document.ScoreCardForm.InterestCoverPass.value;</v>
      </c>
      <c r="AA123" t="str">
        <f t="shared" si="28"/>
        <v xml:space="preserve">   document.ScoreCardForm.InterestCoverPass.value =  localStorage.InterestCoverPass;</v>
      </c>
      <c r="AB123" t="s">
        <v>742</v>
      </c>
      <c r="AC123" t="str">
        <f t="shared" si="29"/>
        <v xml:space="preserve">           InterestCoverPass  BOOLEAN,</v>
      </c>
      <c r="AD123" t="str">
        <f t="shared" si="59"/>
        <v xml:space="preserve">       InterestCoverPass                           = '$InterestCoverPass',</v>
      </c>
    </row>
    <row r="124" spans="1:30" x14ac:dyDescent="0.25">
      <c r="A124">
        <v>122</v>
      </c>
      <c r="B124" t="s">
        <v>1546</v>
      </c>
      <c r="C124" t="s">
        <v>1505</v>
      </c>
      <c r="D124" t="str">
        <f t="shared" si="24"/>
        <v>InterestCoverMaxScore</v>
      </c>
      <c r="E124" t="str">
        <f t="shared" si="25"/>
        <v>InterestCoverMaxScore</v>
      </c>
      <c r="F124" s="3">
        <f t="shared" si="45"/>
        <v>21</v>
      </c>
      <c r="G124" s="3">
        <f>MAX(F:F)</f>
        <v>43</v>
      </c>
      <c r="H124" s="14" t="str">
        <f t="shared" si="46"/>
        <v xml:space="preserve">InterestCoverMaxScore                      </v>
      </c>
      <c r="I124" t="str">
        <f>D124</f>
        <v>InterestCoverMaxScore</v>
      </c>
      <c r="J124" s="3">
        <f t="shared" si="47"/>
        <v>21</v>
      </c>
      <c r="K124" s="3">
        <f>MAX(J:J)</f>
        <v>43</v>
      </c>
      <c r="L124" s="14" t="str">
        <f t="shared" si="48"/>
        <v xml:space="preserve">InterestCoverMaxScore                      </v>
      </c>
      <c r="M124" t="str">
        <f t="shared" si="49"/>
        <v>'InterestCoverMaxScore'</v>
      </c>
      <c r="N124" t="str">
        <f t="shared" si="50"/>
        <v>$InterestCoverMaxScore</v>
      </c>
      <c r="O124" t="str">
        <f t="shared" si="51"/>
        <v>'$InterestCoverMaxScore'</v>
      </c>
      <c r="P124">
        <f t="shared" si="52"/>
        <v>24</v>
      </c>
      <c r="Q124" s="3">
        <f>MAX(P:P)</f>
        <v>46</v>
      </c>
      <c r="R124" s="9" t="str">
        <f t="shared" si="53"/>
        <v xml:space="preserve">localStorage.InterestCoverMaxScore                      </v>
      </c>
      <c r="S124" s="7" t="str">
        <f t="shared" si="26"/>
        <v>FinancialAnalysis</v>
      </c>
      <c r="T124" t="str">
        <f t="shared" si="54"/>
        <v xml:space="preserve">'$InterestCoverMaxScore'                      </v>
      </c>
      <c r="U124" t="str">
        <f t="shared" si="55"/>
        <v>$InterestCoverMaxScore                       = NULL;// FinancialAnalysis</v>
      </c>
      <c r="V124" t="str">
        <f t="shared" si="56"/>
        <v xml:space="preserve">       if (typeof(localStorage.InterestCoverMaxScore                      )==  "undefined") { localStorage.InterestCoverMaxScore                       = 0};</v>
      </c>
      <c r="W124" t="str">
        <f t="shared" si="57"/>
        <v xml:space="preserve">         $InterestCoverMaxScore                             =  $row["InterestCoverMaxScore"];</v>
      </c>
      <c r="X124" t="str">
        <f t="shared" si="58"/>
        <v xml:space="preserve">         localStorage.InterestCoverMaxScore                       = '&lt;php? echo $InterestCoverMaxScore?&gt;' ;</v>
      </c>
      <c r="Y124" t="str">
        <f t="shared" si="23"/>
        <v>$InterestCoverMaxScore                       =  $_POST['InterestCoverMaxScore'] ;</v>
      </c>
      <c r="Z124" t="str">
        <f t="shared" si="27"/>
        <v xml:space="preserve">       localStorage.InterestCoverMaxScore                       =  document.ScoreCardForm.InterestCoverMaxScore.value;</v>
      </c>
      <c r="AA124" t="str">
        <f t="shared" si="28"/>
        <v xml:space="preserve">   document.ScoreCardForm.InterestCoverMaxScore.value =  localStorage.InterestCoverMaxScore;</v>
      </c>
      <c r="AB124" t="s">
        <v>449</v>
      </c>
      <c r="AC124" t="str">
        <f t="shared" si="29"/>
        <v xml:space="preserve">           InterestCoverMaxScore  FLOAT,</v>
      </c>
      <c r="AD124" t="str">
        <f t="shared" si="59"/>
        <v xml:space="preserve">       InterestCoverMaxScore                       = '$InterestCoverMaxScore',</v>
      </c>
    </row>
    <row r="125" spans="1:30" x14ac:dyDescent="0.25">
      <c r="A125">
        <v>123</v>
      </c>
      <c r="B125" t="s">
        <v>1546</v>
      </c>
      <c r="C125" t="s">
        <v>1506</v>
      </c>
      <c r="D125" t="str">
        <f t="shared" si="24"/>
        <v>InterestCoverScore</v>
      </c>
      <c r="E125" t="str">
        <f t="shared" si="25"/>
        <v>InterestCoverScore</v>
      </c>
      <c r="F125" s="3">
        <f t="shared" si="45"/>
        <v>18</v>
      </c>
      <c r="G125" s="3">
        <f>MAX(F:F)</f>
        <v>43</v>
      </c>
      <c r="H125" s="14" t="str">
        <f t="shared" si="46"/>
        <v xml:space="preserve">InterestCoverScore                         </v>
      </c>
      <c r="I125" t="str">
        <f>D125</f>
        <v>InterestCoverScore</v>
      </c>
      <c r="J125" s="3">
        <f t="shared" si="47"/>
        <v>18</v>
      </c>
      <c r="K125" s="3">
        <f>MAX(J:J)</f>
        <v>43</v>
      </c>
      <c r="L125" s="14" t="str">
        <f t="shared" si="48"/>
        <v xml:space="preserve">InterestCoverScore                         </v>
      </c>
      <c r="M125" t="str">
        <f t="shared" si="49"/>
        <v>'InterestCoverScore'</v>
      </c>
      <c r="N125" t="str">
        <f t="shared" si="50"/>
        <v>$InterestCoverScore</v>
      </c>
      <c r="O125" t="str">
        <f t="shared" si="51"/>
        <v>'$InterestCoverScore'</v>
      </c>
      <c r="P125">
        <f t="shared" si="52"/>
        <v>21</v>
      </c>
      <c r="Q125" s="3">
        <f>MAX(P:P)</f>
        <v>46</v>
      </c>
      <c r="R125" s="9" t="str">
        <f t="shared" si="53"/>
        <v xml:space="preserve">localStorage.InterestCoverScore                         </v>
      </c>
      <c r="S125" s="7" t="str">
        <f t="shared" si="26"/>
        <v>FinancialAnalysis</v>
      </c>
      <c r="T125" t="str">
        <f t="shared" si="54"/>
        <v xml:space="preserve">'$InterestCoverScore'                         </v>
      </c>
      <c r="U125" t="str">
        <f t="shared" si="55"/>
        <v>$InterestCoverScore                          = NULL;// FinancialAnalysis</v>
      </c>
      <c r="V125" t="str">
        <f t="shared" si="56"/>
        <v xml:space="preserve">       if (typeof(localStorage.InterestCoverScore                         )==  "undefined") { localStorage.InterestCoverScore                          = 0};</v>
      </c>
      <c r="W125" t="str">
        <f t="shared" si="57"/>
        <v xml:space="preserve">         $InterestCoverScore                                =  $row["InterestCoverScore"];</v>
      </c>
      <c r="X125" t="str">
        <f t="shared" si="58"/>
        <v xml:space="preserve">         localStorage.InterestCoverScore                          = '&lt;php? echo $InterestCoverScore?&gt;' ;</v>
      </c>
      <c r="Y125" t="str">
        <f t="shared" si="23"/>
        <v>$InterestCoverScore                          =  $_POST['InterestCoverScore'] ;</v>
      </c>
      <c r="Z125" t="str">
        <f t="shared" si="27"/>
        <v xml:space="preserve">       localStorage.InterestCoverScore                          =  document.ScoreCardForm.InterestCoverScore.value;</v>
      </c>
      <c r="AA125" t="str">
        <f t="shared" si="28"/>
        <v xml:space="preserve">   document.ScoreCardForm.InterestCoverScore.value =  localStorage.InterestCoverScore;</v>
      </c>
      <c r="AB125" t="s">
        <v>449</v>
      </c>
      <c r="AC125" t="str">
        <f t="shared" si="29"/>
        <v xml:space="preserve">           InterestCoverScore  FLOAT,</v>
      </c>
      <c r="AD125" t="str">
        <f t="shared" si="59"/>
        <v xml:space="preserve">       InterestCoverScore                          = '$InterestCoverScore',</v>
      </c>
    </row>
    <row r="126" spans="1:30" x14ac:dyDescent="0.25">
      <c r="A126">
        <v>124</v>
      </c>
      <c r="B126" t="s">
        <v>1546</v>
      </c>
      <c r="C126" t="s">
        <v>1507</v>
      </c>
      <c r="D126" t="str">
        <f t="shared" si="24"/>
        <v>InterestCoverComment</v>
      </c>
      <c r="E126" t="str">
        <f t="shared" si="25"/>
        <v>InterestCoverComment</v>
      </c>
      <c r="F126" s="3">
        <f t="shared" si="45"/>
        <v>20</v>
      </c>
      <c r="G126" s="3">
        <f>MAX(F:F)</f>
        <v>43</v>
      </c>
      <c r="H126" s="14" t="str">
        <f t="shared" si="46"/>
        <v xml:space="preserve">InterestCoverComment                       </v>
      </c>
      <c r="I126" t="str">
        <f>D126</f>
        <v>InterestCoverComment</v>
      </c>
      <c r="J126" s="3">
        <f t="shared" si="47"/>
        <v>20</v>
      </c>
      <c r="K126" s="3">
        <f>MAX(J:J)</f>
        <v>43</v>
      </c>
      <c r="L126" s="14" t="str">
        <f t="shared" si="48"/>
        <v xml:space="preserve">InterestCoverComment                       </v>
      </c>
      <c r="M126" t="str">
        <f t="shared" si="49"/>
        <v>'InterestCoverComment'</v>
      </c>
      <c r="N126" t="str">
        <f t="shared" si="50"/>
        <v>$InterestCoverComment</v>
      </c>
      <c r="O126" t="str">
        <f t="shared" si="51"/>
        <v>'$InterestCoverComment'</v>
      </c>
      <c r="P126">
        <f t="shared" si="52"/>
        <v>23</v>
      </c>
      <c r="Q126" s="3">
        <f>MAX(P:P)</f>
        <v>46</v>
      </c>
      <c r="R126" s="9" t="str">
        <f t="shared" si="53"/>
        <v xml:space="preserve">localStorage.InterestCoverComment                       </v>
      </c>
      <c r="S126" s="7" t="str">
        <f t="shared" si="26"/>
        <v>FinancialAnalysis</v>
      </c>
      <c r="T126" t="str">
        <f t="shared" si="54"/>
        <v xml:space="preserve">'$InterestCoverComment'                       </v>
      </c>
      <c r="U126" t="str">
        <f t="shared" si="55"/>
        <v>$InterestCoverComment                        = NULL;// FinancialAnalysis</v>
      </c>
      <c r="V126" t="str">
        <f t="shared" si="56"/>
        <v xml:space="preserve">       if (typeof(localStorage.InterestCoverComment                       )==  "undefined") { localStorage.InterestCoverComment                        = ""};</v>
      </c>
      <c r="W126" t="str">
        <f t="shared" si="57"/>
        <v xml:space="preserve">         $InterestCoverComment                              =  $row["InterestCoverComment"];</v>
      </c>
      <c r="X126" t="str">
        <f t="shared" si="58"/>
        <v xml:space="preserve">         localStorage.InterestCoverComment                        = '&lt;php? echo $InterestCoverComment?&gt;' ;</v>
      </c>
      <c r="Y126" t="str">
        <f t="shared" si="23"/>
        <v>$InterestCoverComment                        =  $_POST['InterestCoverComment'] ;</v>
      </c>
      <c r="Z126" t="str">
        <f t="shared" si="27"/>
        <v xml:space="preserve">       localStorage.InterestCoverComment                        =  document.ScoreCardForm.InterestCoverComment.value;</v>
      </c>
      <c r="AA126" t="str">
        <f t="shared" si="28"/>
        <v xml:space="preserve">   document.ScoreCardForm.InterestCoverComment.value =  localStorage.InterestCoverComment;</v>
      </c>
      <c r="AB126" t="s">
        <v>1552</v>
      </c>
      <c r="AC126" t="str">
        <f t="shared" si="29"/>
        <v xml:space="preserve">           InterestCoverComment  VARCHAR(250),</v>
      </c>
      <c r="AD126" t="str">
        <f t="shared" si="59"/>
        <v xml:space="preserve">       InterestCoverComment                        = '$InterestCoverComment',</v>
      </c>
    </row>
    <row r="127" spans="1:30" x14ac:dyDescent="0.25">
      <c r="A127">
        <v>125</v>
      </c>
      <c r="B127" t="s">
        <v>1546</v>
      </c>
      <c r="C127" t="s">
        <v>1508</v>
      </c>
      <c r="D127" t="str">
        <f t="shared" si="24"/>
        <v>EBITDAToDebtBenchmarkType</v>
      </c>
      <c r="E127" t="str">
        <f t="shared" si="25"/>
        <v>EBITDAToDebtBenchmarkType</v>
      </c>
      <c r="F127" s="3">
        <f t="shared" si="45"/>
        <v>25</v>
      </c>
      <c r="G127" s="3">
        <f>MAX(F:F)</f>
        <v>43</v>
      </c>
      <c r="H127" s="14" t="str">
        <f t="shared" si="46"/>
        <v xml:space="preserve">EBITDAToDebtBenchmarkType                  </v>
      </c>
      <c r="I127" t="str">
        <f>D127</f>
        <v>EBITDAToDebtBenchmarkType</v>
      </c>
      <c r="J127" s="3">
        <f t="shared" si="47"/>
        <v>25</v>
      </c>
      <c r="K127" s="3">
        <f>MAX(J:J)</f>
        <v>43</v>
      </c>
      <c r="L127" s="14" t="str">
        <f t="shared" si="48"/>
        <v xml:space="preserve">EBITDAToDebtBenchmarkType                  </v>
      </c>
      <c r="M127" t="str">
        <f t="shared" si="49"/>
        <v>'EBITDAToDebtBenchmarkType'</v>
      </c>
      <c r="N127" t="str">
        <f t="shared" si="50"/>
        <v>$EBITDAToDebtBenchmarkType</v>
      </c>
      <c r="O127" t="str">
        <f t="shared" si="51"/>
        <v>'$EBITDAToDebtBenchmarkType'</v>
      </c>
      <c r="P127">
        <f t="shared" si="52"/>
        <v>28</v>
      </c>
      <c r="Q127" s="3">
        <f>MAX(P:P)</f>
        <v>46</v>
      </c>
      <c r="R127" s="9" t="str">
        <f t="shared" si="53"/>
        <v xml:space="preserve">localStorage.EBITDAToDebtBenchmarkType                  </v>
      </c>
      <c r="S127" s="7" t="str">
        <f t="shared" si="26"/>
        <v>FinancialAnalysis</v>
      </c>
      <c r="T127" t="str">
        <f t="shared" si="54"/>
        <v xml:space="preserve">'$EBITDAToDebtBenchmarkType'                  </v>
      </c>
      <c r="U127" t="str">
        <f t="shared" si="55"/>
        <v>$EBITDAToDebtBenchmarkType                   = NULL;// FinancialAnalysis</v>
      </c>
      <c r="V127" t="str">
        <f t="shared" si="56"/>
        <v xml:space="preserve">       if (typeof(localStorage.EBITDAToDebtBenchmarkType                  )==  "undefined") { localStorage.EBITDAToDebtBenchmarkType                   = ""};</v>
      </c>
      <c r="W127" t="str">
        <f t="shared" si="57"/>
        <v xml:space="preserve">         $EBITDAToDebtBenchmarkType                         =  $row["EBITDAToDebtBenchmarkType"];</v>
      </c>
      <c r="X127" t="str">
        <f t="shared" si="58"/>
        <v xml:space="preserve">         localStorage.EBITDAToDebtBenchmarkType                   = '&lt;php? echo $EBITDAToDebtBenchmarkType?&gt;' ;</v>
      </c>
      <c r="Y127" t="str">
        <f t="shared" si="23"/>
        <v>$EBITDAToDebtBenchmarkType                   =  $_POST['EBITDAToDebtBenchmarkType'] ;</v>
      </c>
      <c r="Z127" t="str">
        <f t="shared" si="27"/>
        <v xml:space="preserve">       localStorage.EBITDAToDebtBenchmarkType                   =  document.ScoreCardForm.EBITDAToDebtBenchmarkType.value;</v>
      </c>
      <c r="AA127" t="str">
        <f t="shared" si="28"/>
        <v xml:space="preserve">   document.ScoreCardForm.EBITDAToDebtBenchmarkType.value =  localStorage.EBITDAToDebtBenchmarkType;</v>
      </c>
      <c r="AB127" t="s">
        <v>739</v>
      </c>
      <c r="AC127" t="str">
        <f t="shared" si="29"/>
        <v xml:space="preserve">           EBITDAToDebtBenchmarkType  VARCHAR(50),</v>
      </c>
      <c r="AD127" t="str">
        <f t="shared" si="59"/>
        <v xml:space="preserve">       EBITDAToDebtBenchmarkType                   = '$EBITDAToDebtBenchmarkType',</v>
      </c>
    </row>
    <row r="128" spans="1:30" x14ac:dyDescent="0.25">
      <c r="A128">
        <v>126</v>
      </c>
      <c r="B128" t="s">
        <v>1546</v>
      </c>
      <c r="C128" t="s">
        <v>1509</v>
      </c>
      <c r="D128" t="str">
        <f t="shared" si="24"/>
        <v>EBITDAToDebtPolicyBenchmarkValue</v>
      </c>
      <c r="E128" t="str">
        <f t="shared" si="25"/>
        <v>EBITDAToDebtPolicyBenchmarkValue</v>
      </c>
      <c r="F128" s="3">
        <f t="shared" si="45"/>
        <v>32</v>
      </c>
      <c r="G128" s="3">
        <f>MAX(F:F)</f>
        <v>43</v>
      </c>
      <c r="H128" s="14" t="str">
        <f t="shared" si="46"/>
        <v xml:space="preserve">EBITDAToDebtPolicyBenchmarkValue           </v>
      </c>
      <c r="I128" t="str">
        <f>D128</f>
        <v>EBITDAToDebtPolicyBenchmarkValue</v>
      </c>
      <c r="J128" s="3">
        <f t="shared" si="47"/>
        <v>32</v>
      </c>
      <c r="K128" s="3">
        <f>MAX(J:J)</f>
        <v>43</v>
      </c>
      <c r="L128" s="14" t="str">
        <f t="shared" si="48"/>
        <v xml:space="preserve">EBITDAToDebtPolicyBenchmarkValue           </v>
      </c>
      <c r="M128" t="str">
        <f t="shared" si="49"/>
        <v>'EBITDAToDebtPolicyBenchmarkValue'</v>
      </c>
      <c r="N128" t="str">
        <f t="shared" si="50"/>
        <v>$EBITDAToDebtPolicyBenchmarkValue</v>
      </c>
      <c r="O128" t="str">
        <f t="shared" si="51"/>
        <v>'$EBITDAToDebtPolicyBenchmarkValue'</v>
      </c>
      <c r="P128">
        <f t="shared" si="52"/>
        <v>35</v>
      </c>
      <c r="Q128" s="3">
        <f>MAX(P:P)</f>
        <v>46</v>
      </c>
      <c r="R128" s="9" t="str">
        <f t="shared" si="53"/>
        <v xml:space="preserve">localStorage.EBITDAToDebtPolicyBenchmarkValue           </v>
      </c>
      <c r="S128" s="7" t="str">
        <f t="shared" si="26"/>
        <v>FinancialAnalysis</v>
      </c>
      <c r="T128" t="str">
        <f t="shared" si="54"/>
        <v xml:space="preserve">'$EBITDAToDebtPolicyBenchmarkValue'           </v>
      </c>
      <c r="U128" t="str">
        <f t="shared" si="55"/>
        <v>$EBITDAToDebtPolicyBenchmarkValue            = NULL;// FinancialAnalysis</v>
      </c>
      <c r="V128" t="str">
        <f t="shared" si="56"/>
        <v xml:space="preserve">       if (typeof(localStorage.EBITDAToDebtPolicyBenchmarkValue           )==  "undefined") { localStorage.EBITDAToDebtPolicyBenchmarkValue            = ""};</v>
      </c>
      <c r="W128" t="str">
        <f t="shared" si="57"/>
        <v xml:space="preserve">         $EBITDAToDebtPolicyBenchmarkValue                  =  $row["EBITDAToDebtPolicyBenchmarkValue"];</v>
      </c>
      <c r="X128" t="str">
        <f t="shared" si="58"/>
        <v xml:space="preserve">         localStorage.EBITDAToDebtPolicyBenchmarkValue            = '&lt;php? echo $EBITDAToDebtPolicyBenchmarkValue?&gt;' ;</v>
      </c>
      <c r="Y128" t="str">
        <f t="shared" si="23"/>
        <v>$EBITDAToDebtPolicyBenchmarkValue            =  $_POST['EBITDAToDebtPolicyBenchmarkValue'] ;</v>
      </c>
      <c r="Z128" t="str">
        <f t="shared" si="27"/>
        <v xml:space="preserve">       localStorage.EBITDAToDebtPolicyBenchmarkValue            =  document.ScoreCardForm.EBITDAToDebtPolicyBenchmarkValue.value;</v>
      </c>
      <c r="AA128" t="str">
        <f t="shared" si="28"/>
        <v xml:space="preserve">   document.ScoreCardForm.EBITDAToDebtPolicyBenchmarkValue.value =  localStorage.EBITDAToDebtPolicyBenchmarkValue;</v>
      </c>
      <c r="AB128" t="s">
        <v>449</v>
      </c>
      <c r="AC128" t="str">
        <f t="shared" si="29"/>
        <v xml:space="preserve">           EBITDAToDebtPolicyBenchmarkValue  FLOAT,</v>
      </c>
      <c r="AD128" t="str">
        <f t="shared" si="59"/>
        <v xml:space="preserve">       EBITDAToDebtPolicyBenchmarkValue            = '$EBITDAToDebtPolicyBenchmarkValue',</v>
      </c>
    </row>
    <row r="129" spans="1:30" x14ac:dyDescent="0.25">
      <c r="A129">
        <v>127</v>
      </c>
      <c r="B129" t="s">
        <v>1546</v>
      </c>
      <c r="C129" t="s">
        <v>1510</v>
      </c>
      <c r="D129" t="str">
        <f t="shared" si="24"/>
        <v>EBITDAToDebtBenchmarkValue</v>
      </c>
      <c r="E129" t="str">
        <f t="shared" si="25"/>
        <v>EBITDAToDebtBenchmarkValue</v>
      </c>
      <c r="F129" s="3">
        <f t="shared" si="45"/>
        <v>26</v>
      </c>
      <c r="G129" s="3">
        <f>MAX(F:F)</f>
        <v>43</v>
      </c>
      <c r="H129" s="14" t="str">
        <f t="shared" si="46"/>
        <v xml:space="preserve">EBITDAToDebtBenchmarkValue                 </v>
      </c>
      <c r="I129" t="str">
        <f>D129</f>
        <v>EBITDAToDebtBenchmarkValue</v>
      </c>
      <c r="J129" s="3">
        <f t="shared" si="47"/>
        <v>26</v>
      </c>
      <c r="K129" s="3">
        <f>MAX(J:J)</f>
        <v>43</v>
      </c>
      <c r="L129" s="14" t="str">
        <f t="shared" si="48"/>
        <v xml:space="preserve">EBITDAToDebtBenchmarkValue                 </v>
      </c>
      <c r="M129" t="str">
        <f t="shared" si="49"/>
        <v>'EBITDAToDebtBenchmarkValue'</v>
      </c>
      <c r="N129" t="str">
        <f t="shared" si="50"/>
        <v>$EBITDAToDebtBenchmarkValue</v>
      </c>
      <c r="O129" t="str">
        <f t="shared" si="51"/>
        <v>'$EBITDAToDebtBenchmarkValue'</v>
      </c>
      <c r="P129">
        <f t="shared" si="52"/>
        <v>29</v>
      </c>
      <c r="Q129" s="3">
        <f>MAX(P:P)</f>
        <v>46</v>
      </c>
      <c r="R129" s="9" t="str">
        <f t="shared" si="53"/>
        <v xml:space="preserve">localStorage.EBITDAToDebtBenchmarkValue                 </v>
      </c>
      <c r="S129" s="7" t="str">
        <f t="shared" si="26"/>
        <v>FinancialAnalysis</v>
      </c>
      <c r="T129" t="str">
        <f t="shared" si="54"/>
        <v xml:space="preserve">'$EBITDAToDebtBenchmarkValue'                 </v>
      </c>
      <c r="U129" t="str">
        <f t="shared" si="55"/>
        <v>$EBITDAToDebtBenchmarkValue                  = NULL;// FinancialAnalysis</v>
      </c>
      <c r="V129" t="str">
        <f t="shared" si="56"/>
        <v xml:space="preserve">       if (typeof(localStorage.EBITDAToDebtBenchmarkValue                 )==  "undefined") { localStorage.EBITDAToDebtBenchmarkValue                  = ""};</v>
      </c>
      <c r="W129" t="str">
        <f t="shared" si="57"/>
        <v xml:space="preserve">         $EBITDAToDebtBenchmarkValue                        =  $row["EBITDAToDebtBenchmarkValue"];</v>
      </c>
      <c r="X129" t="str">
        <f t="shared" si="58"/>
        <v xml:space="preserve">         localStorage.EBITDAToDebtBenchmarkValue                  = '&lt;php? echo $EBITDAToDebtBenchmarkValue?&gt;' ;</v>
      </c>
      <c r="Y129" t="str">
        <f t="shared" si="23"/>
        <v>$EBITDAToDebtBenchmarkValue                  =  $_POST['EBITDAToDebtBenchmarkValue'] ;</v>
      </c>
      <c r="Z129" t="str">
        <f t="shared" si="27"/>
        <v xml:space="preserve">       localStorage.EBITDAToDebtBenchmarkValue                  =  document.ScoreCardForm.EBITDAToDebtBenchmarkValue.value;</v>
      </c>
      <c r="AA129" t="str">
        <f t="shared" si="28"/>
        <v xml:space="preserve">   document.ScoreCardForm.EBITDAToDebtBenchmarkValue.value =  localStorage.EBITDAToDebtBenchmarkValue;</v>
      </c>
      <c r="AB129" t="s">
        <v>449</v>
      </c>
      <c r="AC129" t="str">
        <f t="shared" si="29"/>
        <v xml:space="preserve">           EBITDAToDebtBenchmarkValue  FLOAT,</v>
      </c>
      <c r="AD129" t="str">
        <f t="shared" si="59"/>
        <v xml:space="preserve">       EBITDAToDebtBenchmarkValue                  = '$EBITDAToDebtBenchmarkValue',</v>
      </c>
    </row>
    <row r="130" spans="1:30" x14ac:dyDescent="0.25">
      <c r="A130">
        <v>128</v>
      </c>
      <c r="B130" t="s">
        <v>1546</v>
      </c>
      <c r="C130" t="s">
        <v>1511</v>
      </c>
      <c r="D130" t="str">
        <f t="shared" si="24"/>
        <v>EBITDAToDebtAppliedBenchmarkValue</v>
      </c>
      <c r="E130" t="str">
        <f t="shared" si="25"/>
        <v>EBITDAToDebtAppliedBenchmarkValue</v>
      </c>
      <c r="F130" s="3">
        <f t="shared" si="45"/>
        <v>33</v>
      </c>
      <c r="G130" s="3">
        <f>MAX(F:F)</f>
        <v>43</v>
      </c>
      <c r="H130" s="14" t="str">
        <f t="shared" si="46"/>
        <v xml:space="preserve">EBITDAToDebtAppliedBenchmarkValue          </v>
      </c>
      <c r="I130" t="str">
        <f>D130</f>
        <v>EBITDAToDebtAppliedBenchmarkValue</v>
      </c>
      <c r="J130" s="3">
        <f t="shared" si="47"/>
        <v>33</v>
      </c>
      <c r="K130" s="3">
        <f>MAX(J:J)</f>
        <v>43</v>
      </c>
      <c r="L130" s="14" t="str">
        <f t="shared" si="48"/>
        <v xml:space="preserve">EBITDAToDebtAppliedBenchmarkValue          </v>
      </c>
      <c r="M130" t="str">
        <f t="shared" si="49"/>
        <v>'EBITDAToDebtAppliedBenchmarkValue'</v>
      </c>
      <c r="N130" t="str">
        <f t="shared" si="50"/>
        <v>$EBITDAToDebtAppliedBenchmarkValue</v>
      </c>
      <c r="O130" t="str">
        <f t="shared" si="51"/>
        <v>'$EBITDAToDebtAppliedBenchmarkValue'</v>
      </c>
      <c r="P130">
        <f t="shared" si="52"/>
        <v>36</v>
      </c>
      <c r="Q130" s="3">
        <f>MAX(P:P)</f>
        <v>46</v>
      </c>
      <c r="R130" s="9" t="str">
        <f t="shared" si="53"/>
        <v xml:space="preserve">localStorage.EBITDAToDebtAppliedBenchmarkValue          </v>
      </c>
      <c r="S130" s="7" t="str">
        <f t="shared" si="26"/>
        <v>FinancialAnalysis</v>
      </c>
      <c r="T130" t="str">
        <f t="shared" si="54"/>
        <v xml:space="preserve">'$EBITDAToDebtAppliedBenchmarkValue'          </v>
      </c>
      <c r="U130" t="str">
        <f t="shared" si="55"/>
        <v>$EBITDAToDebtAppliedBenchmarkValue           = NULL;// FinancialAnalysis</v>
      </c>
      <c r="V130" t="str">
        <f t="shared" si="56"/>
        <v xml:space="preserve">       if (typeof(localStorage.EBITDAToDebtAppliedBenchmarkValue          )==  "undefined") { localStorage.EBITDAToDebtAppliedBenchmarkValue           = ""};</v>
      </c>
      <c r="W130" t="str">
        <f t="shared" si="57"/>
        <v xml:space="preserve">         $EBITDAToDebtAppliedBenchmarkValue                 =  $row["EBITDAToDebtAppliedBenchmarkValue"];</v>
      </c>
      <c r="X130" t="str">
        <f t="shared" si="58"/>
        <v xml:space="preserve">         localStorage.EBITDAToDebtAppliedBenchmarkValue           = '&lt;php? echo $EBITDAToDebtAppliedBenchmarkValue?&gt;' ;</v>
      </c>
      <c r="Y130" t="str">
        <f t="shared" si="23"/>
        <v>$EBITDAToDebtAppliedBenchmarkValue           =  $_POST['EBITDAToDebtAppliedBenchmarkValue'] ;</v>
      </c>
      <c r="Z130" t="str">
        <f t="shared" si="27"/>
        <v xml:space="preserve">       localStorage.EBITDAToDebtAppliedBenchmarkValue           =  document.ScoreCardForm.EBITDAToDebtAppliedBenchmarkValue.value;</v>
      </c>
      <c r="AA130" t="str">
        <f t="shared" si="28"/>
        <v xml:space="preserve">   document.ScoreCardForm.EBITDAToDebtAppliedBenchmarkValue.value =  localStorage.EBITDAToDebtAppliedBenchmarkValue;</v>
      </c>
      <c r="AB130" t="s">
        <v>449</v>
      </c>
      <c r="AC130" t="str">
        <f t="shared" si="29"/>
        <v xml:space="preserve">           EBITDAToDebtAppliedBenchmarkValue  FLOAT,</v>
      </c>
      <c r="AD130" t="str">
        <f t="shared" si="59"/>
        <v xml:space="preserve">       EBITDAToDebtAppliedBenchmarkValue           = '$EBITDAToDebtAppliedBenchmarkValue',</v>
      </c>
    </row>
    <row r="131" spans="1:30" x14ac:dyDescent="0.25">
      <c r="A131">
        <v>129</v>
      </c>
      <c r="B131" t="s">
        <v>1546</v>
      </c>
      <c r="C131" t="s">
        <v>1512</v>
      </c>
      <c r="D131" t="str">
        <f t="shared" si="24"/>
        <v>EBITDAToDebtValue</v>
      </c>
      <c r="E131" t="str">
        <f t="shared" si="25"/>
        <v>EBITDAToDebtValue</v>
      </c>
      <c r="F131" s="3">
        <f t="shared" si="45"/>
        <v>17</v>
      </c>
      <c r="G131" s="3">
        <f>MAX(F:F)</f>
        <v>43</v>
      </c>
      <c r="H131" s="14" t="str">
        <f t="shared" si="46"/>
        <v xml:space="preserve">EBITDAToDebtValue                          </v>
      </c>
      <c r="I131" t="str">
        <f>D131</f>
        <v>EBITDAToDebtValue</v>
      </c>
      <c r="J131" s="3">
        <f t="shared" si="47"/>
        <v>17</v>
      </c>
      <c r="K131" s="3">
        <f>MAX(J:J)</f>
        <v>43</v>
      </c>
      <c r="L131" s="14" t="str">
        <f t="shared" si="48"/>
        <v xml:space="preserve">EBITDAToDebtValue                          </v>
      </c>
      <c r="M131" t="str">
        <f t="shared" si="49"/>
        <v>'EBITDAToDebtValue'</v>
      </c>
      <c r="N131" t="str">
        <f t="shared" si="50"/>
        <v>$EBITDAToDebtValue</v>
      </c>
      <c r="O131" t="str">
        <f t="shared" si="51"/>
        <v>'$EBITDAToDebtValue'</v>
      </c>
      <c r="P131">
        <f t="shared" si="52"/>
        <v>20</v>
      </c>
      <c r="Q131" s="3">
        <f>MAX(P:P)</f>
        <v>46</v>
      </c>
      <c r="R131" s="9" t="str">
        <f t="shared" si="53"/>
        <v xml:space="preserve">localStorage.EBITDAToDebtValue                          </v>
      </c>
      <c r="S131" s="7" t="str">
        <f t="shared" si="26"/>
        <v>FinancialAnalysis</v>
      </c>
      <c r="T131" t="str">
        <f t="shared" si="54"/>
        <v xml:space="preserve">'$EBITDAToDebtValue'                          </v>
      </c>
      <c r="U131" t="str">
        <f t="shared" si="55"/>
        <v>$EBITDAToDebtValue                           = NULL;// FinancialAnalysis</v>
      </c>
      <c r="V131" t="str">
        <f t="shared" si="56"/>
        <v xml:space="preserve">       if (typeof(localStorage.EBITDAToDebtValue                          )==  "undefined") { localStorage.EBITDAToDebtValue                           = ""};</v>
      </c>
      <c r="W131" t="str">
        <f t="shared" si="57"/>
        <v xml:space="preserve">         $EBITDAToDebtValue                                 =  $row["EBITDAToDebtValue"];</v>
      </c>
      <c r="X131" t="str">
        <f t="shared" si="58"/>
        <v xml:space="preserve">         localStorage.EBITDAToDebtValue                           = '&lt;php? echo $EBITDAToDebtValue?&gt;' ;</v>
      </c>
      <c r="Y131" t="str">
        <f t="shared" ref="Y131:Y194" si="60">SUBSTITUTE(T131,"'","")&amp;" =  "&amp;"$_POST["&amp;M131&amp;"] "&amp;";"</f>
        <v>$EBITDAToDebtValue                           =  $_POST['EBITDAToDebtValue'] ;</v>
      </c>
      <c r="Z131" t="str">
        <f t="shared" si="27"/>
        <v xml:space="preserve">       localStorage.EBITDAToDebtValue                           =  document.ScoreCardForm.EBITDAToDebtValue.value;</v>
      </c>
      <c r="AA131" t="str">
        <f t="shared" si="28"/>
        <v xml:space="preserve">   document.ScoreCardForm.EBITDAToDebtValue.value =  localStorage.EBITDAToDebtValue;</v>
      </c>
      <c r="AB131" t="s">
        <v>449</v>
      </c>
      <c r="AC131" t="str">
        <f t="shared" si="29"/>
        <v xml:space="preserve">           EBITDAToDebtValue  FLOAT,</v>
      </c>
      <c r="AD131" t="str">
        <f t="shared" si="59"/>
        <v xml:space="preserve">       EBITDAToDebtValue                           = '$EBITDAToDebtValue',</v>
      </c>
    </row>
    <row r="132" spans="1:30" x14ac:dyDescent="0.25">
      <c r="A132">
        <v>130</v>
      </c>
      <c r="B132" t="s">
        <v>1546</v>
      </c>
      <c r="C132" t="s">
        <v>1513</v>
      </c>
      <c r="D132" t="str">
        <f t="shared" ref="D132:D195" si="61">C132</f>
        <v>EBITDAToDebtPass</v>
      </c>
      <c r="E132" t="str">
        <f t="shared" ref="E132:E195" si="62">C132</f>
        <v>EBITDAToDebtPass</v>
      </c>
      <c r="F132" s="3">
        <f t="shared" si="45"/>
        <v>16</v>
      </c>
      <c r="G132" s="3">
        <f>MAX(F:F)</f>
        <v>43</v>
      </c>
      <c r="H132" s="14" t="str">
        <f t="shared" si="46"/>
        <v xml:space="preserve">EBITDAToDebtPass                           </v>
      </c>
      <c r="I132" t="str">
        <f>D132</f>
        <v>EBITDAToDebtPass</v>
      </c>
      <c r="J132" s="3">
        <f t="shared" si="47"/>
        <v>16</v>
      </c>
      <c r="K132" s="3">
        <f>MAX(J:J)</f>
        <v>43</v>
      </c>
      <c r="L132" s="14" t="str">
        <f t="shared" si="48"/>
        <v xml:space="preserve">EBITDAToDebtPass                           </v>
      </c>
      <c r="M132" t="str">
        <f t="shared" si="49"/>
        <v>'EBITDAToDebtPass'</v>
      </c>
      <c r="N132" t="str">
        <f t="shared" si="50"/>
        <v>$EBITDAToDebtPass</v>
      </c>
      <c r="O132" t="str">
        <f t="shared" si="51"/>
        <v>'$EBITDAToDebtPass'</v>
      </c>
      <c r="P132">
        <f t="shared" si="52"/>
        <v>19</v>
      </c>
      <c r="Q132" s="3">
        <f>MAX(P:P)</f>
        <v>46</v>
      </c>
      <c r="R132" s="9" t="str">
        <f t="shared" si="53"/>
        <v xml:space="preserve">localStorage.EBITDAToDebtPass                           </v>
      </c>
      <c r="S132" s="7" t="str">
        <f t="shared" ref="S132:S195" si="63">B132</f>
        <v>FinancialAnalysis</v>
      </c>
      <c r="T132" t="str">
        <f t="shared" si="54"/>
        <v xml:space="preserve">'$EBITDAToDebtPass'                           </v>
      </c>
      <c r="U132" t="str">
        <f t="shared" si="55"/>
        <v>$EBITDAToDebtPass                            = NULL;// FinancialAnalysis</v>
      </c>
      <c r="V132" t="str">
        <f t="shared" si="56"/>
        <v xml:space="preserve">       if (typeof(localStorage.EBITDAToDebtPass                           )==  "undefined") { localStorage.EBITDAToDebtPass                            = ""};</v>
      </c>
      <c r="W132" t="str">
        <f t="shared" si="57"/>
        <v xml:space="preserve">         $EBITDAToDebtPass                                  =  $row["EBITDAToDebtPass"];</v>
      </c>
      <c r="X132" t="str">
        <f t="shared" si="58"/>
        <v xml:space="preserve">         localStorage.EBITDAToDebtPass                            = '&lt;php? echo $EBITDAToDebtPass?&gt;' ;</v>
      </c>
      <c r="Y132" t="str">
        <f t="shared" si="60"/>
        <v>$EBITDAToDebtPass                            =  $_POST['EBITDAToDebtPass'] ;</v>
      </c>
      <c r="Z132" t="str">
        <f t="shared" ref="Z132:Z195" si="64">"       "&amp;R132&amp;" =  document.ScoreCardForm."&amp;I132&amp;".value;"</f>
        <v xml:space="preserve">       localStorage.EBITDAToDebtPass                            =  document.ScoreCardForm.EBITDAToDebtPass.value;</v>
      </c>
      <c r="AA132" t="str">
        <f t="shared" ref="AA132:AA195" si="65">"   document.ScoreCardForm."&amp;I132&amp;".value"&amp;" =  "&amp;TRIM(R132)&amp;";"</f>
        <v xml:space="preserve">   document.ScoreCardForm.EBITDAToDebtPass.value =  localStorage.EBITDAToDebtPass;</v>
      </c>
      <c r="AB132" t="s">
        <v>742</v>
      </c>
      <c r="AC132" t="str">
        <f t="shared" ref="AC132:AC195" si="66" xml:space="preserve"> "           "&amp;I132&amp;"  "&amp;AB132&amp;","</f>
        <v xml:space="preserve">           EBITDAToDebtPass  BOOLEAN,</v>
      </c>
      <c r="AD132" t="str">
        <f t="shared" si="59"/>
        <v xml:space="preserve">       EBITDAToDebtPass                            = '$EBITDAToDebtPass',</v>
      </c>
    </row>
    <row r="133" spans="1:30" x14ac:dyDescent="0.25">
      <c r="A133">
        <v>131</v>
      </c>
      <c r="B133" t="s">
        <v>1546</v>
      </c>
      <c r="C133" t="s">
        <v>1514</v>
      </c>
      <c r="D133" t="str">
        <f t="shared" si="61"/>
        <v>EBITDAToDebtMaxScore</v>
      </c>
      <c r="E133" t="str">
        <f t="shared" si="62"/>
        <v>EBITDAToDebtMaxScore</v>
      </c>
      <c r="F133" s="3">
        <f t="shared" si="45"/>
        <v>20</v>
      </c>
      <c r="G133" s="3">
        <f>MAX(F:F)</f>
        <v>43</v>
      </c>
      <c r="H133" s="14" t="str">
        <f t="shared" si="46"/>
        <v xml:space="preserve">EBITDAToDebtMaxScore                       </v>
      </c>
      <c r="I133" t="str">
        <f>D133</f>
        <v>EBITDAToDebtMaxScore</v>
      </c>
      <c r="J133" s="3">
        <f t="shared" si="47"/>
        <v>20</v>
      </c>
      <c r="K133" s="3">
        <f>MAX(J:J)</f>
        <v>43</v>
      </c>
      <c r="L133" s="14" t="str">
        <f t="shared" si="48"/>
        <v xml:space="preserve">EBITDAToDebtMaxScore                       </v>
      </c>
      <c r="M133" t="str">
        <f t="shared" si="49"/>
        <v>'EBITDAToDebtMaxScore'</v>
      </c>
      <c r="N133" t="str">
        <f t="shared" si="50"/>
        <v>$EBITDAToDebtMaxScore</v>
      </c>
      <c r="O133" t="str">
        <f t="shared" si="51"/>
        <v>'$EBITDAToDebtMaxScore'</v>
      </c>
      <c r="P133">
        <f t="shared" si="52"/>
        <v>23</v>
      </c>
      <c r="Q133" s="3">
        <f>MAX(P:P)</f>
        <v>46</v>
      </c>
      <c r="R133" s="9" t="str">
        <f t="shared" si="53"/>
        <v xml:space="preserve">localStorage.EBITDAToDebtMaxScore                       </v>
      </c>
      <c r="S133" s="7" t="str">
        <f t="shared" si="63"/>
        <v>FinancialAnalysis</v>
      </c>
      <c r="T133" t="str">
        <f t="shared" si="54"/>
        <v xml:space="preserve">'$EBITDAToDebtMaxScore'                       </v>
      </c>
      <c r="U133" t="str">
        <f t="shared" si="55"/>
        <v>$EBITDAToDebtMaxScore                        = NULL;// FinancialAnalysis</v>
      </c>
      <c r="V133" t="str">
        <f t="shared" si="56"/>
        <v xml:space="preserve">       if (typeof(localStorage.EBITDAToDebtMaxScore                       )==  "undefined") { localStorage.EBITDAToDebtMaxScore                        = 0};</v>
      </c>
      <c r="W133" t="str">
        <f t="shared" si="57"/>
        <v xml:space="preserve">         $EBITDAToDebtMaxScore                              =  $row["EBITDAToDebtMaxScore"];</v>
      </c>
      <c r="X133" t="str">
        <f t="shared" si="58"/>
        <v xml:space="preserve">         localStorage.EBITDAToDebtMaxScore                        = '&lt;php? echo $EBITDAToDebtMaxScore?&gt;' ;</v>
      </c>
      <c r="Y133" t="str">
        <f t="shared" si="60"/>
        <v>$EBITDAToDebtMaxScore                        =  $_POST['EBITDAToDebtMaxScore'] ;</v>
      </c>
      <c r="Z133" t="str">
        <f t="shared" si="64"/>
        <v xml:space="preserve">       localStorage.EBITDAToDebtMaxScore                        =  document.ScoreCardForm.EBITDAToDebtMaxScore.value;</v>
      </c>
      <c r="AA133" t="str">
        <f t="shared" si="65"/>
        <v xml:space="preserve">   document.ScoreCardForm.EBITDAToDebtMaxScore.value =  localStorage.EBITDAToDebtMaxScore;</v>
      </c>
      <c r="AB133" t="s">
        <v>449</v>
      </c>
      <c r="AC133" t="str">
        <f t="shared" si="66"/>
        <v xml:space="preserve">           EBITDAToDebtMaxScore  FLOAT,</v>
      </c>
      <c r="AD133" t="str">
        <f t="shared" si="59"/>
        <v xml:space="preserve">       EBITDAToDebtMaxScore                        = '$EBITDAToDebtMaxScore',</v>
      </c>
    </row>
    <row r="134" spans="1:30" x14ac:dyDescent="0.25">
      <c r="A134">
        <v>132</v>
      </c>
      <c r="B134" t="s">
        <v>1546</v>
      </c>
      <c r="C134" t="s">
        <v>1515</v>
      </c>
      <c r="D134" t="str">
        <f t="shared" si="61"/>
        <v>EBITDAToDebtScore</v>
      </c>
      <c r="E134" t="str">
        <f t="shared" si="62"/>
        <v>EBITDAToDebtScore</v>
      </c>
      <c r="F134" s="3">
        <f t="shared" si="45"/>
        <v>17</v>
      </c>
      <c r="G134" s="3">
        <f>MAX(F:F)</f>
        <v>43</v>
      </c>
      <c r="H134" s="14" t="str">
        <f t="shared" si="46"/>
        <v xml:space="preserve">EBITDAToDebtScore                          </v>
      </c>
      <c r="I134" t="str">
        <f>D134</f>
        <v>EBITDAToDebtScore</v>
      </c>
      <c r="J134" s="3">
        <f t="shared" si="47"/>
        <v>17</v>
      </c>
      <c r="K134" s="3">
        <f>MAX(J:J)</f>
        <v>43</v>
      </c>
      <c r="L134" s="14" t="str">
        <f t="shared" si="48"/>
        <v xml:space="preserve">EBITDAToDebtScore                          </v>
      </c>
      <c r="M134" t="str">
        <f t="shared" si="49"/>
        <v>'EBITDAToDebtScore'</v>
      </c>
      <c r="N134" t="str">
        <f t="shared" si="50"/>
        <v>$EBITDAToDebtScore</v>
      </c>
      <c r="O134" t="str">
        <f t="shared" si="51"/>
        <v>'$EBITDAToDebtScore'</v>
      </c>
      <c r="P134">
        <f t="shared" si="52"/>
        <v>20</v>
      </c>
      <c r="Q134" s="3">
        <f>MAX(P:P)</f>
        <v>46</v>
      </c>
      <c r="R134" s="9" t="str">
        <f t="shared" si="53"/>
        <v xml:space="preserve">localStorage.EBITDAToDebtScore                          </v>
      </c>
      <c r="S134" s="7" t="str">
        <f t="shared" si="63"/>
        <v>FinancialAnalysis</v>
      </c>
      <c r="T134" t="str">
        <f t="shared" si="54"/>
        <v xml:space="preserve">'$EBITDAToDebtScore'                          </v>
      </c>
      <c r="U134" t="str">
        <f t="shared" si="55"/>
        <v>$EBITDAToDebtScore                           = NULL;// FinancialAnalysis</v>
      </c>
      <c r="V134" t="str">
        <f t="shared" si="56"/>
        <v xml:space="preserve">       if (typeof(localStorage.EBITDAToDebtScore                          )==  "undefined") { localStorage.EBITDAToDebtScore                           = 0};</v>
      </c>
      <c r="W134" t="str">
        <f t="shared" si="57"/>
        <v xml:space="preserve">         $EBITDAToDebtScore                                 =  $row["EBITDAToDebtScore"];</v>
      </c>
      <c r="X134" t="str">
        <f t="shared" si="58"/>
        <v xml:space="preserve">         localStorage.EBITDAToDebtScore                           = '&lt;php? echo $EBITDAToDebtScore?&gt;' ;</v>
      </c>
      <c r="Y134" t="str">
        <f t="shared" si="60"/>
        <v>$EBITDAToDebtScore                           =  $_POST['EBITDAToDebtScore'] ;</v>
      </c>
      <c r="Z134" t="str">
        <f t="shared" si="64"/>
        <v xml:space="preserve">       localStorage.EBITDAToDebtScore                           =  document.ScoreCardForm.EBITDAToDebtScore.value;</v>
      </c>
      <c r="AA134" t="str">
        <f t="shared" si="65"/>
        <v xml:space="preserve">   document.ScoreCardForm.EBITDAToDebtScore.value =  localStorage.EBITDAToDebtScore;</v>
      </c>
      <c r="AB134" t="s">
        <v>449</v>
      </c>
      <c r="AC134" t="str">
        <f t="shared" si="66"/>
        <v xml:space="preserve">           EBITDAToDebtScore  FLOAT,</v>
      </c>
      <c r="AD134" t="str">
        <f t="shared" si="59"/>
        <v xml:space="preserve">       EBITDAToDebtScore                           = '$EBITDAToDebtScore',</v>
      </c>
    </row>
    <row r="135" spans="1:30" x14ac:dyDescent="0.25">
      <c r="A135">
        <v>133</v>
      </c>
      <c r="B135" t="s">
        <v>1546</v>
      </c>
      <c r="C135" t="s">
        <v>1516</v>
      </c>
      <c r="D135" t="str">
        <f t="shared" si="61"/>
        <v>EBITDAToDebtComment</v>
      </c>
      <c r="E135" t="str">
        <f t="shared" si="62"/>
        <v>EBITDAToDebtComment</v>
      </c>
      <c r="F135" s="3">
        <f t="shared" si="45"/>
        <v>19</v>
      </c>
      <c r="G135" s="3">
        <f>MAX(F:F)</f>
        <v>43</v>
      </c>
      <c r="H135" s="14" t="str">
        <f t="shared" si="46"/>
        <v xml:space="preserve">EBITDAToDebtComment                        </v>
      </c>
      <c r="I135" t="str">
        <f>D135</f>
        <v>EBITDAToDebtComment</v>
      </c>
      <c r="J135" s="3">
        <f t="shared" si="47"/>
        <v>19</v>
      </c>
      <c r="K135" s="3">
        <f>MAX(J:J)</f>
        <v>43</v>
      </c>
      <c r="L135" s="14" t="str">
        <f t="shared" si="48"/>
        <v xml:space="preserve">EBITDAToDebtComment                        </v>
      </c>
      <c r="M135" t="str">
        <f t="shared" si="49"/>
        <v>'EBITDAToDebtComment'</v>
      </c>
      <c r="N135" t="str">
        <f t="shared" si="50"/>
        <v>$EBITDAToDebtComment</v>
      </c>
      <c r="O135" t="str">
        <f t="shared" si="51"/>
        <v>'$EBITDAToDebtComment'</v>
      </c>
      <c r="P135">
        <f t="shared" si="52"/>
        <v>22</v>
      </c>
      <c r="Q135" s="3">
        <f>MAX(P:P)</f>
        <v>46</v>
      </c>
      <c r="R135" s="9" t="str">
        <f t="shared" si="53"/>
        <v xml:space="preserve">localStorage.EBITDAToDebtComment                        </v>
      </c>
      <c r="S135" s="7" t="str">
        <f t="shared" si="63"/>
        <v>FinancialAnalysis</v>
      </c>
      <c r="T135" t="str">
        <f t="shared" si="54"/>
        <v xml:space="preserve">'$EBITDAToDebtComment'                        </v>
      </c>
      <c r="U135" t="str">
        <f t="shared" si="55"/>
        <v>$EBITDAToDebtComment                         = NULL;// FinancialAnalysis</v>
      </c>
      <c r="V135" t="str">
        <f t="shared" si="56"/>
        <v xml:space="preserve">       if (typeof(localStorage.EBITDAToDebtComment                        )==  "undefined") { localStorage.EBITDAToDebtComment                         = ""};</v>
      </c>
      <c r="W135" t="str">
        <f t="shared" si="57"/>
        <v xml:space="preserve">         $EBITDAToDebtComment                               =  $row["EBITDAToDebtComment"];</v>
      </c>
      <c r="X135" t="str">
        <f t="shared" si="58"/>
        <v xml:space="preserve">         localStorage.EBITDAToDebtComment                         = '&lt;php? echo $EBITDAToDebtComment?&gt;' ;</v>
      </c>
      <c r="Y135" t="str">
        <f t="shared" si="60"/>
        <v>$EBITDAToDebtComment                         =  $_POST['EBITDAToDebtComment'] ;</v>
      </c>
      <c r="Z135" t="str">
        <f t="shared" si="64"/>
        <v xml:space="preserve">       localStorage.EBITDAToDebtComment                         =  document.ScoreCardForm.EBITDAToDebtComment.value;</v>
      </c>
      <c r="AA135" t="str">
        <f t="shared" si="65"/>
        <v xml:space="preserve">   document.ScoreCardForm.EBITDAToDebtComment.value =  localStorage.EBITDAToDebtComment;</v>
      </c>
      <c r="AB135" t="s">
        <v>1552</v>
      </c>
      <c r="AC135" t="str">
        <f t="shared" si="66"/>
        <v xml:space="preserve">           EBITDAToDebtComment  VARCHAR(250),</v>
      </c>
      <c r="AD135" t="str">
        <f t="shared" si="59"/>
        <v xml:space="preserve">       EBITDAToDebtComment                         = '$EBITDAToDebtComment',</v>
      </c>
    </row>
    <row r="136" spans="1:30" x14ac:dyDescent="0.25">
      <c r="A136">
        <v>134</v>
      </c>
      <c r="B136" t="s">
        <v>1546</v>
      </c>
      <c r="C136" t="s">
        <v>1297</v>
      </c>
      <c r="D136" t="str">
        <f t="shared" si="61"/>
        <v>TotalFinancialCategoryMaxScore</v>
      </c>
      <c r="E136" t="str">
        <f t="shared" si="62"/>
        <v>TotalFinancialCategoryMaxScore</v>
      </c>
      <c r="F136" s="3">
        <f t="shared" si="45"/>
        <v>30</v>
      </c>
      <c r="G136" s="3">
        <f>MAX(F:F)</f>
        <v>43</v>
      </c>
      <c r="H136" s="14" t="str">
        <f t="shared" si="46"/>
        <v xml:space="preserve">TotalFinancialCategoryMaxScore             </v>
      </c>
      <c r="I136" t="str">
        <f>D136</f>
        <v>TotalFinancialCategoryMaxScore</v>
      </c>
      <c r="J136" s="3">
        <f t="shared" si="47"/>
        <v>30</v>
      </c>
      <c r="K136" s="3">
        <f>MAX(J:J)</f>
        <v>43</v>
      </c>
      <c r="L136" s="14" t="str">
        <f t="shared" si="48"/>
        <v xml:space="preserve">TotalFinancialCategoryMaxScore             </v>
      </c>
      <c r="M136" t="str">
        <f t="shared" si="49"/>
        <v>'TotalFinancialCategoryMaxScore'</v>
      </c>
      <c r="N136" t="str">
        <f t="shared" si="50"/>
        <v>$TotalFinancialCategoryMaxScore</v>
      </c>
      <c r="O136" t="str">
        <f t="shared" si="51"/>
        <v>'$TotalFinancialCategoryMaxScore'</v>
      </c>
      <c r="P136">
        <f t="shared" si="52"/>
        <v>33</v>
      </c>
      <c r="Q136" s="3">
        <f>MAX(P:P)</f>
        <v>46</v>
      </c>
      <c r="R136" s="9" t="str">
        <f t="shared" si="53"/>
        <v xml:space="preserve">localStorage.TotalFinancialCategoryMaxScore             </v>
      </c>
      <c r="S136" s="7" t="str">
        <f t="shared" si="63"/>
        <v>FinancialAnalysis</v>
      </c>
      <c r="T136" t="str">
        <f t="shared" si="54"/>
        <v xml:space="preserve">'$TotalFinancialCategoryMaxScore'             </v>
      </c>
      <c r="U136" t="str">
        <f t="shared" si="55"/>
        <v>$TotalFinancialCategoryMaxScore              = NULL;// FinancialAnalysis</v>
      </c>
      <c r="V136" t="str">
        <f t="shared" si="56"/>
        <v xml:space="preserve">       if (typeof(localStorage.TotalFinancialCategoryMaxScore             )==  "undefined") { localStorage.TotalFinancialCategoryMaxScore              = 0};</v>
      </c>
      <c r="W136" t="str">
        <f t="shared" si="57"/>
        <v xml:space="preserve">         $TotalFinancialCategoryMaxScore                    =  $row["TotalFinancialCategoryMaxScore"];</v>
      </c>
      <c r="X136" t="str">
        <f t="shared" si="58"/>
        <v xml:space="preserve">         localStorage.TotalFinancialCategoryMaxScore              = '&lt;php? echo $TotalFinancialCategoryMaxScore?&gt;' ;</v>
      </c>
      <c r="Y136" t="str">
        <f t="shared" si="60"/>
        <v>$TotalFinancialCategoryMaxScore              =  $_POST['TotalFinancialCategoryMaxScore'] ;</v>
      </c>
      <c r="Z136" t="str">
        <f t="shared" si="64"/>
        <v xml:space="preserve">       localStorage.TotalFinancialCategoryMaxScore              =  document.ScoreCardForm.TotalFinancialCategoryMaxScore.value;</v>
      </c>
      <c r="AA136" t="str">
        <f t="shared" si="65"/>
        <v xml:space="preserve">   document.ScoreCardForm.TotalFinancialCategoryMaxScore.value =  localStorage.TotalFinancialCategoryMaxScore;</v>
      </c>
      <c r="AB136" t="s">
        <v>449</v>
      </c>
      <c r="AC136" t="str">
        <f t="shared" si="66"/>
        <v xml:space="preserve">           TotalFinancialCategoryMaxScore  FLOAT,</v>
      </c>
      <c r="AD136" t="str">
        <f t="shared" si="59"/>
        <v xml:space="preserve">       TotalFinancialCategoryMaxScore              = '$TotalFinancialCategoryMaxScore',</v>
      </c>
    </row>
    <row r="137" spans="1:30" x14ac:dyDescent="0.25">
      <c r="A137">
        <v>135</v>
      </c>
      <c r="B137" t="s">
        <v>1546</v>
      </c>
      <c r="C137" t="s">
        <v>1298</v>
      </c>
      <c r="D137" t="str">
        <f t="shared" si="61"/>
        <v>TotalFinancialCategoryScore</v>
      </c>
      <c r="E137" t="str">
        <f t="shared" si="62"/>
        <v>TotalFinancialCategoryScore</v>
      </c>
      <c r="F137" s="3">
        <f t="shared" si="45"/>
        <v>27</v>
      </c>
      <c r="G137" s="3">
        <f>MAX(F:F)</f>
        <v>43</v>
      </c>
      <c r="H137" s="14" t="str">
        <f t="shared" si="46"/>
        <v xml:space="preserve">TotalFinancialCategoryScore                </v>
      </c>
      <c r="I137" t="str">
        <f>D137</f>
        <v>TotalFinancialCategoryScore</v>
      </c>
      <c r="J137" s="3">
        <f t="shared" si="47"/>
        <v>27</v>
      </c>
      <c r="K137" s="3">
        <f>MAX(J:J)</f>
        <v>43</v>
      </c>
      <c r="L137" s="14" t="str">
        <f t="shared" si="48"/>
        <v xml:space="preserve">TotalFinancialCategoryScore                </v>
      </c>
      <c r="M137" t="str">
        <f t="shared" si="49"/>
        <v>'TotalFinancialCategoryScore'</v>
      </c>
      <c r="N137" t="str">
        <f t="shared" si="50"/>
        <v>$TotalFinancialCategoryScore</v>
      </c>
      <c r="O137" t="str">
        <f t="shared" si="51"/>
        <v>'$TotalFinancialCategoryScore'</v>
      </c>
      <c r="P137">
        <f t="shared" si="52"/>
        <v>30</v>
      </c>
      <c r="Q137" s="3">
        <f>MAX(P:P)</f>
        <v>46</v>
      </c>
      <c r="R137" s="9" t="str">
        <f t="shared" si="53"/>
        <v xml:space="preserve">localStorage.TotalFinancialCategoryScore                </v>
      </c>
      <c r="S137" s="7" t="str">
        <f t="shared" si="63"/>
        <v>FinancialAnalysis</v>
      </c>
      <c r="T137" t="str">
        <f t="shared" si="54"/>
        <v xml:space="preserve">'$TotalFinancialCategoryScore'                </v>
      </c>
      <c r="U137" t="str">
        <f t="shared" si="55"/>
        <v>$TotalFinancialCategoryScore                 = NULL;// FinancialAnalysis</v>
      </c>
      <c r="V137" t="str">
        <f t="shared" si="56"/>
        <v xml:space="preserve">       if (typeof(localStorage.TotalFinancialCategoryScore                )==  "undefined") { localStorage.TotalFinancialCategoryScore                 = 0};</v>
      </c>
      <c r="W137" t="str">
        <f t="shared" si="57"/>
        <v xml:space="preserve">         $TotalFinancialCategoryScore                       =  $row["TotalFinancialCategoryScore"];</v>
      </c>
      <c r="X137" t="str">
        <f t="shared" si="58"/>
        <v xml:space="preserve">         localStorage.TotalFinancialCategoryScore                 = '&lt;php? echo $TotalFinancialCategoryScore?&gt;' ;</v>
      </c>
      <c r="Y137" t="str">
        <f t="shared" si="60"/>
        <v>$TotalFinancialCategoryScore                 =  $_POST['TotalFinancialCategoryScore'] ;</v>
      </c>
      <c r="Z137" t="str">
        <f t="shared" si="64"/>
        <v xml:space="preserve">       localStorage.TotalFinancialCategoryScore                 =  document.ScoreCardForm.TotalFinancialCategoryScore.value;</v>
      </c>
      <c r="AA137" t="str">
        <f t="shared" si="65"/>
        <v xml:space="preserve">   document.ScoreCardForm.TotalFinancialCategoryScore.value =  localStorage.TotalFinancialCategoryScore;</v>
      </c>
      <c r="AB137" t="s">
        <v>449</v>
      </c>
      <c r="AC137" t="str">
        <f t="shared" si="66"/>
        <v xml:space="preserve">           TotalFinancialCategoryScore  FLOAT,</v>
      </c>
      <c r="AD137" t="str">
        <f t="shared" si="59"/>
        <v xml:space="preserve">       TotalFinancialCategoryScore                 = '$TotalFinancialCategoryScore',</v>
      </c>
    </row>
    <row r="138" spans="1:30" x14ac:dyDescent="0.25">
      <c r="A138">
        <v>136</v>
      </c>
      <c r="B138" t="s">
        <v>867</v>
      </c>
      <c r="C138" t="s">
        <v>1299</v>
      </c>
      <c r="D138" t="str">
        <f t="shared" si="61"/>
        <v>CommitmentRating</v>
      </c>
      <c r="E138" t="str">
        <f t="shared" si="62"/>
        <v>CommitmentRating</v>
      </c>
      <c r="F138" s="3">
        <f t="shared" si="45"/>
        <v>16</v>
      </c>
      <c r="G138" s="3">
        <f>MAX(F:F)</f>
        <v>43</v>
      </c>
      <c r="H138" s="14" t="str">
        <f t="shared" si="46"/>
        <v xml:space="preserve">CommitmentRating                           </v>
      </c>
      <c r="I138" t="str">
        <f>D138</f>
        <v>CommitmentRating</v>
      </c>
      <c r="J138" s="3">
        <f t="shared" si="47"/>
        <v>16</v>
      </c>
      <c r="K138" s="3">
        <f>MAX(J:J)</f>
        <v>43</v>
      </c>
      <c r="L138" s="14" t="str">
        <f t="shared" si="48"/>
        <v xml:space="preserve">CommitmentRating                           </v>
      </c>
      <c r="M138" t="str">
        <f t="shared" si="49"/>
        <v>'CommitmentRating'</v>
      </c>
      <c r="N138" t="str">
        <f t="shared" si="50"/>
        <v>$CommitmentRating</v>
      </c>
      <c r="O138" t="str">
        <f t="shared" si="51"/>
        <v>'$CommitmentRating'</v>
      </c>
      <c r="P138">
        <f t="shared" si="52"/>
        <v>19</v>
      </c>
      <c r="Q138" s="3">
        <f>MAX(P:P)</f>
        <v>46</v>
      </c>
      <c r="R138" s="9" t="str">
        <f t="shared" si="53"/>
        <v xml:space="preserve">localStorage.CommitmentRating                           </v>
      </c>
      <c r="S138" s="7" t="str">
        <f t="shared" si="63"/>
        <v>ManagementAnalysis</v>
      </c>
      <c r="T138" t="str">
        <f t="shared" si="54"/>
        <v xml:space="preserve">'$CommitmentRating'                           </v>
      </c>
      <c r="U138" t="str">
        <f t="shared" si="55"/>
        <v>$CommitmentRating                            = NULL;// ManagementAnalysis</v>
      </c>
      <c r="V138" t="str">
        <f t="shared" si="56"/>
        <v xml:space="preserve">       if (typeof(localStorage.CommitmentRating                           )==  "undefined") { localStorage.CommitmentRating                            = "Medium"};</v>
      </c>
      <c r="W138" t="str">
        <f t="shared" si="57"/>
        <v xml:space="preserve">         $CommitmentRating                                  =  $row["CommitmentRating"];</v>
      </c>
      <c r="X138" t="str">
        <f t="shared" si="58"/>
        <v xml:space="preserve">         localStorage.CommitmentRating                            = '&lt;php? echo $CommitmentRating?&gt;' ;</v>
      </c>
      <c r="Y138" t="str">
        <f t="shared" si="60"/>
        <v>$CommitmentRating                            =  $_POST['CommitmentRating'] ;</v>
      </c>
      <c r="Z138" t="str">
        <f t="shared" si="64"/>
        <v xml:space="preserve">       localStorage.CommitmentRating                            =  document.ScoreCardForm.CommitmentRating.value;</v>
      </c>
      <c r="AA138" t="str">
        <f t="shared" si="65"/>
        <v xml:space="preserve">   document.ScoreCardForm.CommitmentRating.value =  localStorage.CommitmentRating;</v>
      </c>
      <c r="AB138" t="s">
        <v>449</v>
      </c>
      <c r="AC138" t="str">
        <f t="shared" si="66"/>
        <v xml:space="preserve">           CommitmentRating  FLOAT,</v>
      </c>
      <c r="AD138" t="str">
        <f t="shared" si="59"/>
        <v xml:space="preserve">       CommitmentRating                            = '$CommitmentRating',</v>
      </c>
    </row>
    <row r="139" spans="1:30" x14ac:dyDescent="0.25">
      <c r="A139">
        <v>137</v>
      </c>
      <c r="B139" t="s">
        <v>867</v>
      </c>
      <c r="C139" t="s">
        <v>1300</v>
      </c>
      <c r="D139" t="str">
        <f t="shared" si="61"/>
        <v>CommitmentMaxScore</v>
      </c>
      <c r="E139" t="str">
        <f t="shared" si="62"/>
        <v>CommitmentMaxScore</v>
      </c>
      <c r="F139" s="3">
        <f t="shared" si="45"/>
        <v>18</v>
      </c>
      <c r="G139" s="3">
        <f>MAX(F:F)</f>
        <v>43</v>
      </c>
      <c r="H139" s="14" t="str">
        <f t="shared" si="46"/>
        <v xml:space="preserve">CommitmentMaxScore                         </v>
      </c>
      <c r="I139" t="str">
        <f>D139</f>
        <v>CommitmentMaxScore</v>
      </c>
      <c r="J139" s="3">
        <f t="shared" si="47"/>
        <v>18</v>
      </c>
      <c r="K139" s="3">
        <f>MAX(J:J)</f>
        <v>43</v>
      </c>
      <c r="L139" s="14" t="str">
        <f t="shared" si="48"/>
        <v xml:space="preserve">CommitmentMaxScore                         </v>
      </c>
      <c r="M139" t="str">
        <f t="shared" si="49"/>
        <v>'CommitmentMaxScore'</v>
      </c>
      <c r="N139" t="str">
        <f t="shared" si="50"/>
        <v>$CommitmentMaxScore</v>
      </c>
      <c r="O139" t="str">
        <f t="shared" si="51"/>
        <v>'$CommitmentMaxScore'</v>
      </c>
      <c r="P139">
        <f t="shared" si="52"/>
        <v>21</v>
      </c>
      <c r="Q139" s="3">
        <f>MAX(P:P)</f>
        <v>46</v>
      </c>
      <c r="R139" s="9" t="str">
        <f t="shared" si="53"/>
        <v xml:space="preserve">localStorage.CommitmentMaxScore                         </v>
      </c>
      <c r="S139" s="7" t="str">
        <f t="shared" si="63"/>
        <v>ManagementAnalysis</v>
      </c>
      <c r="T139" t="str">
        <f t="shared" si="54"/>
        <v xml:space="preserve">'$CommitmentMaxScore'                         </v>
      </c>
      <c r="U139" t="str">
        <f t="shared" si="55"/>
        <v>$CommitmentMaxScore                          = NULL;// ManagementAnalysis</v>
      </c>
      <c r="V139" t="str">
        <f t="shared" si="56"/>
        <v xml:space="preserve">       if (typeof(localStorage.CommitmentMaxScore                         )==  "undefined") { localStorage.CommitmentMaxScore                          = 0};</v>
      </c>
      <c r="W139" t="str">
        <f t="shared" si="57"/>
        <v xml:space="preserve">         $CommitmentMaxScore                                =  $row["CommitmentMaxScore"];</v>
      </c>
      <c r="X139" t="str">
        <f t="shared" si="58"/>
        <v xml:space="preserve">         localStorage.CommitmentMaxScore                          = '&lt;php? echo $CommitmentMaxScore?&gt;' ;</v>
      </c>
      <c r="Y139" t="str">
        <f t="shared" si="60"/>
        <v>$CommitmentMaxScore                          =  $_POST['CommitmentMaxScore'] ;</v>
      </c>
      <c r="Z139" t="str">
        <f t="shared" si="64"/>
        <v xml:space="preserve">       localStorage.CommitmentMaxScore                          =  document.ScoreCardForm.CommitmentMaxScore.value;</v>
      </c>
      <c r="AA139" t="str">
        <f t="shared" si="65"/>
        <v xml:space="preserve">   document.ScoreCardForm.CommitmentMaxScore.value =  localStorage.CommitmentMaxScore;</v>
      </c>
      <c r="AB139" t="s">
        <v>449</v>
      </c>
      <c r="AC139" t="str">
        <f t="shared" si="66"/>
        <v xml:space="preserve">           CommitmentMaxScore  FLOAT,</v>
      </c>
      <c r="AD139" t="str">
        <f t="shared" si="59"/>
        <v xml:space="preserve">       CommitmentMaxScore                          = '$CommitmentMaxScore',</v>
      </c>
    </row>
    <row r="140" spans="1:30" x14ac:dyDescent="0.25">
      <c r="A140">
        <v>138</v>
      </c>
      <c r="B140" t="s">
        <v>867</v>
      </c>
      <c r="C140" t="s">
        <v>1301</v>
      </c>
      <c r="D140" t="str">
        <f t="shared" si="61"/>
        <v>CommitmentScore</v>
      </c>
      <c r="E140" t="str">
        <f t="shared" si="62"/>
        <v>CommitmentScore</v>
      </c>
      <c r="F140" s="3">
        <f t="shared" si="45"/>
        <v>15</v>
      </c>
      <c r="G140" s="3">
        <f>MAX(F:F)</f>
        <v>43</v>
      </c>
      <c r="H140" s="14" t="str">
        <f t="shared" si="46"/>
        <v xml:space="preserve">CommitmentScore                            </v>
      </c>
      <c r="I140" t="str">
        <f>D140</f>
        <v>CommitmentScore</v>
      </c>
      <c r="J140" s="3">
        <f t="shared" si="47"/>
        <v>15</v>
      </c>
      <c r="K140" s="3">
        <f>MAX(J:J)</f>
        <v>43</v>
      </c>
      <c r="L140" s="14" t="str">
        <f t="shared" si="48"/>
        <v xml:space="preserve">CommitmentScore                            </v>
      </c>
      <c r="M140" t="str">
        <f t="shared" si="49"/>
        <v>'CommitmentScore'</v>
      </c>
      <c r="N140" t="str">
        <f t="shared" si="50"/>
        <v>$CommitmentScore</v>
      </c>
      <c r="O140" t="str">
        <f t="shared" si="51"/>
        <v>'$CommitmentScore'</v>
      </c>
      <c r="P140">
        <f t="shared" si="52"/>
        <v>18</v>
      </c>
      <c r="Q140" s="3">
        <f>MAX(P:P)</f>
        <v>46</v>
      </c>
      <c r="R140" s="9" t="str">
        <f t="shared" si="53"/>
        <v xml:space="preserve">localStorage.CommitmentScore                            </v>
      </c>
      <c r="S140" s="7" t="str">
        <f t="shared" si="63"/>
        <v>ManagementAnalysis</v>
      </c>
      <c r="T140" t="str">
        <f t="shared" si="54"/>
        <v xml:space="preserve">'$CommitmentScore'                            </v>
      </c>
      <c r="U140" t="str">
        <f t="shared" si="55"/>
        <v>$CommitmentScore                             = NULL;// ManagementAnalysis</v>
      </c>
      <c r="V140" t="str">
        <f t="shared" si="56"/>
        <v xml:space="preserve">       if (typeof(localStorage.CommitmentScore                            )==  "undefined") { localStorage.CommitmentScore                             = 0};</v>
      </c>
      <c r="W140" t="str">
        <f t="shared" si="57"/>
        <v xml:space="preserve">         $CommitmentScore                                   =  $row["CommitmentScore"];</v>
      </c>
      <c r="X140" t="str">
        <f t="shared" si="58"/>
        <v xml:space="preserve">         localStorage.CommitmentScore                             = '&lt;php? echo $CommitmentScore?&gt;' ;</v>
      </c>
      <c r="Y140" t="str">
        <f t="shared" si="60"/>
        <v>$CommitmentScore                             =  $_POST['CommitmentScore'] ;</v>
      </c>
      <c r="Z140" t="str">
        <f t="shared" si="64"/>
        <v xml:space="preserve">       localStorage.CommitmentScore                             =  document.ScoreCardForm.CommitmentScore.value;</v>
      </c>
      <c r="AA140" t="str">
        <f t="shared" si="65"/>
        <v xml:space="preserve">   document.ScoreCardForm.CommitmentScore.value =  localStorage.CommitmentScore;</v>
      </c>
      <c r="AB140" t="s">
        <v>449</v>
      </c>
      <c r="AC140" t="str">
        <f t="shared" si="66"/>
        <v xml:space="preserve">           CommitmentScore  FLOAT,</v>
      </c>
      <c r="AD140" t="str">
        <f t="shared" si="59"/>
        <v xml:space="preserve">       CommitmentScore                             = '$CommitmentScore',</v>
      </c>
    </row>
    <row r="141" spans="1:30" x14ac:dyDescent="0.25">
      <c r="A141">
        <v>139</v>
      </c>
      <c r="B141" t="s">
        <v>867</v>
      </c>
      <c r="C141" t="s">
        <v>353</v>
      </c>
      <c r="D141" t="str">
        <f t="shared" si="61"/>
        <v>CommitmentComment</v>
      </c>
      <c r="E141" t="str">
        <f t="shared" si="62"/>
        <v>CommitmentComment</v>
      </c>
      <c r="F141" s="3">
        <f t="shared" si="45"/>
        <v>17</v>
      </c>
      <c r="G141" s="3">
        <f>MAX(F:F)</f>
        <v>43</v>
      </c>
      <c r="H141" s="14" t="str">
        <f t="shared" si="46"/>
        <v xml:space="preserve">CommitmentComment                          </v>
      </c>
      <c r="I141" t="str">
        <f>D141</f>
        <v>CommitmentComment</v>
      </c>
      <c r="J141" s="3">
        <f t="shared" si="47"/>
        <v>17</v>
      </c>
      <c r="K141" s="3">
        <f>MAX(J:J)</f>
        <v>43</v>
      </c>
      <c r="L141" s="14" t="str">
        <f t="shared" si="48"/>
        <v xml:space="preserve">CommitmentComment                          </v>
      </c>
      <c r="M141" t="str">
        <f t="shared" si="49"/>
        <v>'CommitmentComment'</v>
      </c>
      <c r="N141" t="str">
        <f t="shared" si="50"/>
        <v>$CommitmentComment</v>
      </c>
      <c r="O141" t="str">
        <f t="shared" si="51"/>
        <v>'$CommitmentComment'</v>
      </c>
      <c r="P141">
        <f t="shared" si="52"/>
        <v>20</v>
      </c>
      <c r="Q141" s="3">
        <f>MAX(P:P)</f>
        <v>46</v>
      </c>
      <c r="R141" s="9" t="str">
        <f t="shared" si="53"/>
        <v xml:space="preserve">localStorage.CommitmentComment                          </v>
      </c>
      <c r="S141" s="7" t="str">
        <f t="shared" si="63"/>
        <v>ManagementAnalysis</v>
      </c>
      <c r="T141" t="str">
        <f t="shared" si="54"/>
        <v xml:space="preserve">'$CommitmentComment'                          </v>
      </c>
      <c r="U141" t="str">
        <f t="shared" si="55"/>
        <v>$CommitmentComment                           = NULL;// ManagementAnalysis</v>
      </c>
      <c r="V141" t="str">
        <f t="shared" si="56"/>
        <v xml:space="preserve">       if (typeof(localStorage.CommitmentComment                          )==  "undefined") { localStorage.CommitmentComment                           = ""};</v>
      </c>
      <c r="W141" t="str">
        <f t="shared" si="57"/>
        <v xml:space="preserve">         $CommitmentComment                                 =  $row["CommitmentComment"];</v>
      </c>
      <c r="X141" t="str">
        <f t="shared" si="58"/>
        <v xml:space="preserve">         localStorage.CommitmentComment                           = '&lt;php? echo $CommitmentComment?&gt;' ;</v>
      </c>
      <c r="Y141" t="str">
        <f t="shared" si="60"/>
        <v>$CommitmentComment                           =  $_POST['CommitmentComment'] ;</v>
      </c>
      <c r="Z141" t="str">
        <f t="shared" si="64"/>
        <v xml:space="preserve">       localStorage.CommitmentComment                           =  document.ScoreCardForm.CommitmentComment.value;</v>
      </c>
      <c r="AA141" t="str">
        <f t="shared" si="65"/>
        <v xml:space="preserve">   document.ScoreCardForm.CommitmentComment.value =  localStorage.CommitmentComment;</v>
      </c>
      <c r="AB141" t="s">
        <v>1552</v>
      </c>
      <c r="AC141" t="str">
        <f t="shared" si="66"/>
        <v xml:space="preserve">           CommitmentComment  VARCHAR(250),</v>
      </c>
      <c r="AD141" t="str">
        <f t="shared" si="59"/>
        <v xml:space="preserve">       CommitmentComment                           = '$CommitmentComment',</v>
      </c>
    </row>
    <row r="142" spans="1:30" x14ac:dyDescent="0.25">
      <c r="A142">
        <v>140</v>
      </c>
      <c r="B142" t="s">
        <v>867</v>
      </c>
      <c r="C142" t="s">
        <v>1302</v>
      </c>
      <c r="D142" t="str">
        <f t="shared" si="61"/>
        <v>IntegrityRating</v>
      </c>
      <c r="E142" t="str">
        <f t="shared" si="62"/>
        <v>IntegrityRating</v>
      </c>
      <c r="F142" s="3">
        <f t="shared" si="45"/>
        <v>15</v>
      </c>
      <c r="G142" s="3">
        <f>MAX(F:F)</f>
        <v>43</v>
      </c>
      <c r="H142" s="14" t="str">
        <f t="shared" si="46"/>
        <v xml:space="preserve">IntegrityRating                            </v>
      </c>
      <c r="I142" t="str">
        <f>D142</f>
        <v>IntegrityRating</v>
      </c>
      <c r="J142" s="3">
        <f t="shared" si="47"/>
        <v>15</v>
      </c>
      <c r="K142" s="3">
        <f>MAX(J:J)</f>
        <v>43</v>
      </c>
      <c r="L142" s="14" t="str">
        <f t="shared" si="48"/>
        <v xml:space="preserve">IntegrityRating                            </v>
      </c>
      <c r="M142" t="str">
        <f t="shared" si="49"/>
        <v>'IntegrityRating'</v>
      </c>
      <c r="N142" t="str">
        <f t="shared" si="50"/>
        <v>$IntegrityRating</v>
      </c>
      <c r="O142" t="str">
        <f t="shared" si="51"/>
        <v>'$IntegrityRating'</v>
      </c>
      <c r="P142">
        <f t="shared" si="52"/>
        <v>18</v>
      </c>
      <c r="Q142" s="3">
        <f>MAX(P:P)</f>
        <v>46</v>
      </c>
      <c r="R142" s="9" t="str">
        <f t="shared" si="53"/>
        <v xml:space="preserve">localStorage.IntegrityRating                            </v>
      </c>
      <c r="S142" s="7" t="str">
        <f t="shared" si="63"/>
        <v>ManagementAnalysis</v>
      </c>
      <c r="T142" t="str">
        <f t="shared" si="54"/>
        <v xml:space="preserve">'$IntegrityRating'                            </v>
      </c>
      <c r="U142" t="str">
        <f t="shared" si="55"/>
        <v>$IntegrityRating                             = NULL;// ManagementAnalysis</v>
      </c>
      <c r="V142" t="str">
        <f t="shared" si="56"/>
        <v xml:space="preserve">       if (typeof(localStorage.IntegrityRating                            )==  "undefined") { localStorage.IntegrityRating                             = "Medium"};</v>
      </c>
      <c r="W142" t="str">
        <f t="shared" si="57"/>
        <v xml:space="preserve">         $IntegrityRating                                   =  $row["IntegrityRating"];</v>
      </c>
      <c r="X142" t="str">
        <f t="shared" si="58"/>
        <v xml:space="preserve">         localStorage.IntegrityRating                             = '&lt;php? echo $IntegrityRating?&gt;' ;</v>
      </c>
      <c r="Y142" t="str">
        <f t="shared" si="60"/>
        <v>$IntegrityRating                             =  $_POST['IntegrityRating'] ;</v>
      </c>
      <c r="Z142" t="str">
        <f t="shared" si="64"/>
        <v xml:space="preserve">       localStorage.IntegrityRating                             =  document.ScoreCardForm.IntegrityRating.value;</v>
      </c>
      <c r="AA142" t="str">
        <f t="shared" si="65"/>
        <v xml:space="preserve">   document.ScoreCardForm.IntegrityRating.value =  localStorage.IntegrityRating;</v>
      </c>
      <c r="AB142" t="s">
        <v>449</v>
      </c>
      <c r="AC142" t="str">
        <f t="shared" si="66"/>
        <v xml:space="preserve">           IntegrityRating  FLOAT,</v>
      </c>
      <c r="AD142" t="str">
        <f t="shared" si="59"/>
        <v xml:space="preserve">       IntegrityRating                             = '$IntegrityRating',</v>
      </c>
    </row>
    <row r="143" spans="1:30" x14ac:dyDescent="0.25">
      <c r="A143">
        <v>141</v>
      </c>
      <c r="B143" t="s">
        <v>867</v>
      </c>
      <c r="C143" t="s">
        <v>1303</v>
      </c>
      <c r="D143" t="str">
        <f t="shared" si="61"/>
        <v>IntegrityMaxScore</v>
      </c>
      <c r="E143" t="str">
        <f t="shared" si="62"/>
        <v>IntegrityMaxScore</v>
      </c>
      <c r="F143" s="3">
        <f t="shared" si="45"/>
        <v>17</v>
      </c>
      <c r="G143" s="3">
        <f>MAX(F:F)</f>
        <v>43</v>
      </c>
      <c r="H143" s="14" t="str">
        <f t="shared" si="46"/>
        <v xml:space="preserve">IntegrityMaxScore                          </v>
      </c>
      <c r="I143" t="str">
        <f>D143</f>
        <v>IntegrityMaxScore</v>
      </c>
      <c r="J143" s="3">
        <f t="shared" si="47"/>
        <v>17</v>
      </c>
      <c r="K143" s="3">
        <f>MAX(J:J)</f>
        <v>43</v>
      </c>
      <c r="L143" s="14" t="str">
        <f t="shared" si="48"/>
        <v xml:space="preserve">IntegrityMaxScore                          </v>
      </c>
      <c r="M143" t="str">
        <f t="shared" si="49"/>
        <v>'IntegrityMaxScore'</v>
      </c>
      <c r="N143" t="str">
        <f t="shared" si="50"/>
        <v>$IntegrityMaxScore</v>
      </c>
      <c r="O143" t="str">
        <f t="shared" si="51"/>
        <v>'$IntegrityMaxScore'</v>
      </c>
      <c r="P143">
        <f t="shared" si="52"/>
        <v>20</v>
      </c>
      <c r="Q143" s="3">
        <f>MAX(P:P)</f>
        <v>46</v>
      </c>
      <c r="R143" s="9" t="str">
        <f t="shared" si="53"/>
        <v xml:space="preserve">localStorage.IntegrityMaxScore                          </v>
      </c>
      <c r="S143" s="7" t="str">
        <f t="shared" si="63"/>
        <v>ManagementAnalysis</v>
      </c>
      <c r="T143" t="str">
        <f t="shared" si="54"/>
        <v xml:space="preserve">'$IntegrityMaxScore'                          </v>
      </c>
      <c r="U143" t="str">
        <f t="shared" si="55"/>
        <v>$IntegrityMaxScore                           = NULL;// ManagementAnalysis</v>
      </c>
      <c r="V143" t="str">
        <f t="shared" si="56"/>
        <v xml:space="preserve">       if (typeof(localStorage.IntegrityMaxScore                          )==  "undefined") { localStorage.IntegrityMaxScore                           = 0};</v>
      </c>
      <c r="W143" t="str">
        <f t="shared" si="57"/>
        <v xml:space="preserve">         $IntegrityMaxScore                                 =  $row["IntegrityMaxScore"];</v>
      </c>
      <c r="X143" t="str">
        <f t="shared" si="58"/>
        <v xml:space="preserve">         localStorage.IntegrityMaxScore                           = '&lt;php? echo $IntegrityMaxScore?&gt;' ;</v>
      </c>
      <c r="Y143" t="str">
        <f t="shared" si="60"/>
        <v>$IntegrityMaxScore                           =  $_POST['IntegrityMaxScore'] ;</v>
      </c>
      <c r="Z143" t="str">
        <f t="shared" si="64"/>
        <v xml:space="preserve">       localStorage.IntegrityMaxScore                           =  document.ScoreCardForm.IntegrityMaxScore.value;</v>
      </c>
      <c r="AA143" t="str">
        <f t="shared" si="65"/>
        <v xml:space="preserve">   document.ScoreCardForm.IntegrityMaxScore.value =  localStorage.IntegrityMaxScore;</v>
      </c>
      <c r="AB143" t="s">
        <v>449</v>
      </c>
      <c r="AC143" t="str">
        <f t="shared" si="66"/>
        <v xml:space="preserve">           IntegrityMaxScore  FLOAT,</v>
      </c>
      <c r="AD143" t="str">
        <f t="shared" si="59"/>
        <v xml:space="preserve">       IntegrityMaxScore                           = '$IntegrityMaxScore',</v>
      </c>
    </row>
    <row r="144" spans="1:30" x14ac:dyDescent="0.25">
      <c r="A144">
        <v>142</v>
      </c>
      <c r="B144" t="s">
        <v>867</v>
      </c>
      <c r="C144" t="s">
        <v>1304</v>
      </c>
      <c r="D144" t="str">
        <f t="shared" si="61"/>
        <v>IntegrityScore</v>
      </c>
      <c r="E144" t="str">
        <f t="shared" si="62"/>
        <v>IntegrityScore</v>
      </c>
      <c r="F144" s="3">
        <f t="shared" si="45"/>
        <v>14</v>
      </c>
      <c r="G144" s="3">
        <f>MAX(F:F)</f>
        <v>43</v>
      </c>
      <c r="H144" s="14" t="str">
        <f t="shared" si="46"/>
        <v xml:space="preserve">IntegrityScore                             </v>
      </c>
      <c r="I144" t="str">
        <f>D144</f>
        <v>IntegrityScore</v>
      </c>
      <c r="J144" s="3">
        <f t="shared" si="47"/>
        <v>14</v>
      </c>
      <c r="K144" s="3">
        <f>MAX(J:J)</f>
        <v>43</v>
      </c>
      <c r="L144" s="14" t="str">
        <f t="shared" si="48"/>
        <v xml:space="preserve">IntegrityScore                             </v>
      </c>
      <c r="M144" t="str">
        <f t="shared" si="49"/>
        <v>'IntegrityScore'</v>
      </c>
      <c r="N144" t="str">
        <f t="shared" si="50"/>
        <v>$IntegrityScore</v>
      </c>
      <c r="O144" t="str">
        <f t="shared" si="51"/>
        <v>'$IntegrityScore'</v>
      </c>
      <c r="P144">
        <f t="shared" si="52"/>
        <v>17</v>
      </c>
      <c r="Q144" s="3">
        <f>MAX(P:P)</f>
        <v>46</v>
      </c>
      <c r="R144" s="9" t="str">
        <f t="shared" si="53"/>
        <v xml:space="preserve">localStorage.IntegrityScore                             </v>
      </c>
      <c r="S144" s="7" t="str">
        <f t="shared" si="63"/>
        <v>ManagementAnalysis</v>
      </c>
      <c r="T144" t="str">
        <f t="shared" si="54"/>
        <v xml:space="preserve">'$IntegrityScore'                             </v>
      </c>
      <c r="U144" t="str">
        <f t="shared" si="55"/>
        <v>$IntegrityScore                              = NULL;// ManagementAnalysis</v>
      </c>
      <c r="V144" t="str">
        <f t="shared" si="56"/>
        <v xml:space="preserve">       if (typeof(localStorage.IntegrityScore                             )==  "undefined") { localStorage.IntegrityScore                              = 0};</v>
      </c>
      <c r="W144" t="str">
        <f t="shared" si="57"/>
        <v xml:space="preserve">         $IntegrityScore                                    =  $row["IntegrityScore"];</v>
      </c>
      <c r="X144" t="str">
        <f t="shared" si="58"/>
        <v xml:space="preserve">         localStorage.IntegrityScore                              = '&lt;php? echo $IntegrityScore?&gt;' ;</v>
      </c>
      <c r="Y144" t="str">
        <f t="shared" si="60"/>
        <v>$IntegrityScore                              =  $_POST['IntegrityScore'] ;</v>
      </c>
      <c r="Z144" t="str">
        <f t="shared" si="64"/>
        <v xml:space="preserve">       localStorage.IntegrityScore                              =  document.ScoreCardForm.IntegrityScore.value;</v>
      </c>
      <c r="AA144" t="str">
        <f t="shared" si="65"/>
        <v xml:space="preserve">   document.ScoreCardForm.IntegrityScore.value =  localStorage.IntegrityScore;</v>
      </c>
      <c r="AB144" t="s">
        <v>449</v>
      </c>
      <c r="AC144" t="str">
        <f t="shared" si="66"/>
        <v xml:space="preserve">           IntegrityScore  FLOAT,</v>
      </c>
      <c r="AD144" t="str">
        <f t="shared" si="59"/>
        <v xml:space="preserve">       IntegrityScore                              = '$IntegrityScore',</v>
      </c>
    </row>
    <row r="145" spans="1:30" x14ac:dyDescent="0.25">
      <c r="A145">
        <v>143</v>
      </c>
      <c r="B145" t="s">
        <v>867</v>
      </c>
      <c r="C145" t="s">
        <v>354</v>
      </c>
      <c r="D145" t="str">
        <f t="shared" si="61"/>
        <v>IntegrityComment</v>
      </c>
      <c r="E145" t="str">
        <f t="shared" si="62"/>
        <v>IntegrityComment</v>
      </c>
      <c r="F145" s="3">
        <f t="shared" si="45"/>
        <v>16</v>
      </c>
      <c r="G145" s="3">
        <f>MAX(F:F)</f>
        <v>43</v>
      </c>
      <c r="H145" s="14" t="str">
        <f t="shared" si="46"/>
        <v xml:space="preserve">IntegrityComment                           </v>
      </c>
      <c r="I145" t="str">
        <f>D145</f>
        <v>IntegrityComment</v>
      </c>
      <c r="J145" s="3">
        <f t="shared" si="47"/>
        <v>16</v>
      </c>
      <c r="K145" s="3">
        <f>MAX(J:J)</f>
        <v>43</v>
      </c>
      <c r="L145" s="14" t="str">
        <f t="shared" si="48"/>
        <v xml:space="preserve">IntegrityComment                           </v>
      </c>
      <c r="M145" t="str">
        <f t="shared" si="49"/>
        <v>'IntegrityComment'</v>
      </c>
      <c r="N145" t="str">
        <f t="shared" si="50"/>
        <v>$IntegrityComment</v>
      </c>
      <c r="O145" t="str">
        <f t="shared" si="51"/>
        <v>'$IntegrityComment'</v>
      </c>
      <c r="P145">
        <f t="shared" si="52"/>
        <v>19</v>
      </c>
      <c r="Q145" s="3">
        <f>MAX(P:P)</f>
        <v>46</v>
      </c>
      <c r="R145" s="9" t="str">
        <f t="shared" si="53"/>
        <v xml:space="preserve">localStorage.IntegrityComment                           </v>
      </c>
      <c r="S145" s="7" t="str">
        <f t="shared" si="63"/>
        <v>ManagementAnalysis</v>
      </c>
      <c r="T145" t="str">
        <f t="shared" si="54"/>
        <v xml:space="preserve">'$IntegrityComment'                           </v>
      </c>
      <c r="U145" t="str">
        <f t="shared" si="55"/>
        <v>$IntegrityComment                            = NULL;// ManagementAnalysis</v>
      </c>
      <c r="V145" t="str">
        <f t="shared" si="56"/>
        <v xml:space="preserve">       if (typeof(localStorage.IntegrityComment                           )==  "undefined") { localStorage.IntegrityComment                            = ""};</v>
      </c>
      <c r="W145" t="str">
        <f t="shared" si="57"/>
        <v xml:space="preserve">         $IntegrityComment                                  =  $row["IntegrityComment"];</v>
      </c>
      <c r="X145" t="str">
        <f t="shared" si="58"/>
        <v xml:space="preserve">         localStorage.IntegrityComment                            = '&lt;php? echo $IntegrityComment?&gt;' ;</v>
      </c>
      <c r="Y145" t="str">
        <f t="shared" si="60"/>
        <v>$IntegrityComment                            =  $_POST['IntegrityComment'] ;</v>
      </c>
      <c r="Z145" t="str">
        <f t="shared" si="64"/>
        <v xml:space="preserve">       localStorage.IntegrityComment                            =  document.ScoreCardForm.IntegrityComment.value;</v>
      </c>
      <c r="AA145" t="str">
        <f t="shared" si="65"/>
        <v xml:space="preserve">   document.ScoreCardForm.IntegrityComment.value =  localStorage.IntegrityComment;</v>
      </c>
      <c r="AB145" t="s">
        <v>1552</v>
      </c>
      <c r="AC145" t="str">
        <f t="shared" si="66"/>
        <v xml:space="preserve">           IntegrityComment  VARCHAR(250),</v>
      </c>
      <c r="AD145" t="str">
        <f t="shared" si="59"/>
        <v xml:space="preserve">       IntegrityComment                            = '$IntegrityComment',</v>
      </c>
    </row>
    <row r="146" spans="1:30" x14ac:dyDescent="0.25">
      <c r="A146">
        <v>144</v>
      </c>
      <c r="B146" t="s">
        <v>867</v>
      </c>
      <c r="C146" t="s">
        <v>1305</v>
      </c>
      <c r="D146" t="str">
        <f t="shared" si="61"/>
        <v>InformationQualityRating</v>
      </c>
      <c r="E146" t="str">
        <f t="shared" si="62"/>
        <v>InformationQualityRating</v>
      </c>
      <c r="F146" s="3">
        <f t="shared" si="45"/>
        <v>24</v>
      </c>
      <c r="G146" s="3">
        <f>MAX(F:F)</f>
        <v>43</v>
      </c>
      <c r="H146" s="14" t="str">
        <f t="shared" si="46"/>
        <v xml:space="preserve">InformationQualityRating                   </v>
      </c>
      <c r="I146" t="str">
        <f>D146</f>
        <v>InformationQualityRating</v>
      </c>
      <c r="J146" s="3">
        <f t="shared" si="47"/>
        <v>24</v>
      </c>
      <c r="K146" s="3">
        <f>MAX(J:J)</f>
        <v>43</v>
      </c>
      <c r="L146" s="14" t="str">
        <f t="shared" si="48"/>
        <v xml:space="preserve">InformationQualityRating                   </v>
      </c>
      <c r="M146" t="str">
        <f t="shared" si="49"/>
        <v>'InformationQualityRating'</v>
      </c>
      <c r="N146" t="str">
        <f t="shared" si="50"/>
        <v>$InformationQualityRating</v>
      </c>
      <c r="O146" t="str">
        <f t="shared" si="51"/>
        <v>'$InformationQualityRating'</v>
      </c>
      <c r="P146">
        <f t="shared" si="52"/>
        <v>27</v>
      </c>
      <c r="Q146" s="3">
        <f>MAX(P:P)</f>
        <v>46</v>
      </c>
      <c r="R146" s="9" t="str">
        <f t="shared" si="53"/>
        <v xml:space="preserve">localStorage.InformationQualityRating                   </v>
      </c>
      <c r="S146" s="7" t="str">
        <f t="shared" si="63"/>
        <v>ManagementAnalysis</v>
      </c>
      <c r="T146" t="str">
        <f t="shared" si="54"/>
        <v xml:space="preserve">'$InformationQualityRating'                   </v>
      </c>
      <c r="U146" t="str">
        <f t="shared" si="55"/>
        <v>$InformationQualityRating                    = NULL;// ManagementAnalysis</v>
      </c>
      <c r="V146" t="str">
        <f t="shared" si="56"/>
        <v xml:space="preserve">       if (typeof(localStorage.InformationQualityRating                   )==  "undefined") { localStorage.InformationQualityRating                    = "Medium"};</v>
      </c>
      <c r="W146" t="str">
        <f t="shared" si="57"/>
        <v xml:space="preserve">         $InformationQualityRating                          =  $row["InformationQualityRating"];</v>
      </c>
      <c r="X146" t="str">
        <f t="shared" si="58"/>
        <v xml:space="preserve">         localStorage.InformationQualityRating                    = '&lt;php? echo $InformationQualityRating?&gt;' ;</v>
      </c>
      <c r="Y146" t="str">
        <f t="shared" si="60"/>
        <v>$InformationQualityRating                    =  $_POST['InformationQualityRating'] ;</v>
      </c>
      <c r="Z146" t="str">
        <f t="shared" si="64"/>
        <v xml:space="preserve">       localStorage.InformationQualityRating                    =  document.ScoreCardForm.InformationQualityRating.value;</v>
      </c>
      <c r="AA146" t="str">
        <f t="shared" si="65"/>
        <v xml:space="preserve">   document.ScoreCardForm.InformationQualityRating.value =  localStorage.InformationQualityRating;</v>
      </c>
      <c r="AB146" t="s">
        <v>449</v>
      </c>
      <c r="AC146" t="str">
        <f t="shared" si="66"/>
        <v xml:space="preserve">           InformationQualityRating  FLOAT,</v>
      </c>
      <c r="AD146" t="str">
        <f t="shared" si="59"/>
        <v xml:space="preserve">       InformationQualityRating                    = '$InformationQualityRating',</v>
      </c>
    </row>
    <row r="147" spans="1:30" x14ac:dyDescent="0.25">
      <c r="A147">
        <v>145</v>
      </c>
      <c r="B147" t="s">
        <v>867</v>
      </c>
      <c r="C147" t="s">
        <v>1306</v>
      </c>
      <c r="D147" t="str">
        <f t="shared" si="61"/>
        <v>InformationQualityMaxScore</v>
      </c>
      <c r="E147" t="str">
        <f t="shared" si="62"/>
        <v>InformationQualityMaxScore</v>
      </c>
      <c r="F147" s="3">
        <f t="shared" si="45"/>
        <v>26</v>
      </c>
      <c r="G147" s="3">
        <f>MAX(F:F)</f>
        <v>43</v>
      </c>
      <c r="H147" s="14" t="str">
        <f t="shared" si="46"/>
        <v xml:space="preserve">InformationQualityMaxScore                 </v>
      </c>
      <c r="I147" t="str">
        <f>D147</f>
        <v>InformationQualityMaxScore</v>
      </c>
      <c r="J147" s="3">
        <f t="shared" si="47"/>
        <v>26</v>
      </c>
      <c r="K147" s="3">
        <f>MAX(J:J)</f>
        <v>43</v>
      </c>
      <c r="L147" s="14" t="str">
        <f t="shared" si="48"/>
        <v xml:space="preserve">InformationQualityMaxScore                 </v>
      </c>
      <c r="M147" t="str">
        <f t="shared" si="49"/>
        <v>'InformationQualityMaxScore'</v>
      </c>
      <c r="N147" t="str">
        <f t="shared" si="50"/>
        <v>$InformationQualityMaxScore</v>
      </c>
      <c r="O147" t="str">
        <f t="shared" si="51"/>
        <v>'$InformationQualityMaxScore'</v>
      </c>
      <c r="P147">
        <f t="shared" si="52"/>
        <v>29</v>
      </c>
      <c r="Q147" s="3">
        <f>MAX(P:P)</f>
        <v>46</v>
      </c>
      <c r="R147" s="9" t="str">
        <f t="shared" si="53"/>
        <v xml:space="preserve">localStorage.InformationQualityMaxScore                 </v>
      </c>
      <c r="S147" s="7" t="str">
        <f t="shared" si="63"/>
        <v>ManagementAnalysis</v>
      </c>
      <c r="T147" t="str">
        <f t="shared" si="54"/>
        <v xml:space="preserve">'$InformationQualityMaxScore'                 </v>
      </c>
      <c r="U147" t="str">
        <f t="shared" si="55"/>
        <v>$InformationQualityMaxScore                  = NULL;// ManagementAnalysis</v>
      </c>
      <c r="V147" t="str">
        <f t="shared" si="56"/>
        <v xml:space="preserve">       if (typeof(localStorage.InformationQualityMaxScore                 )==  "undefined") { localStorage.InformationQualityMaxScore                  = 0};</v>
      </c>
      <c r="W147" t="str">
        <f t="shared" si="57"/>
        <v xml:space="preserve">         $InformationQualityMaxScore                        =  $row["InformationQualityMaxScore"];</v>
      </c>
      <c r="X147" t="str">
        <f t="shared" si="58"/>
        <v xml:space="preserve">         localStorage.InformationQualityMaxScore                  = '&lt;php? echo $InformationQualityMaxScore?&gt;' ;</v>
      </c>
      <c r="Y147" t="str">
        <f t="shared" si="60"/>
        <v>$InformationQualityMaxScore                  =  $_POST['InformationQualityMaxScore'] ;</v>
      </c>
      <c r="Z147" t="str">
        <f t="shared" si="64"/>
        <v xml:space="preserve">       localStorage.InformationQualityMaxScore                  =  document.ScoreCardForm.InformationQualityMaxScore.value;</v>
      </c>
      <c r="AA147" t="str">
        <f t="shared" si="65"/>
        <v xml:space="preserve">   document.ScoreCardForm.InformationQualityMaxScore.value =  localStorage.InformationQualityMaxScore;</v>
      </c>
      <c r="AB147" t="s">
        <v>449</v>
      </c>
      <c r="AC147" t="str">
        <f t="shared" si="66"/>
        <v xml:space="preserve">           InformationQualityMaxScore  FLOAT,</v>
      </c>
      <c r="AD147" t="str">
        <f t="shared" si="59"/>
        <v xml:space="preserve">       InformationQualityMaxScore                  = '$InformationQualityMaxScore',</v>
      </c>
    </row>
    <row r="148" spans="1:30" x14ac:dyDescent="0.25">
      <c r="A148">
        <v>146</v>
      </c>
      <c r="B148" t="s">
        <v>867</v>
      </c>
      <c r="C148" t="s">
        <v>1307</v>
      </c>
      <c r="D148" t="str">
        <f t="shared" si="61"/>
        <v>InformationQualityScore</v>
      </c>
      <c r="E148" t="str">
        <f t="shared" si="62"/>
        <v>InformationQualityScore</v>
      </c>
      <c r="F148" s="3">
        <f t="shared" si="45"/>
        <v>23</v>
      </c>
      <c r="G148" s="3">
        <f>MAX(F:F)</f>
        <v>43</v>
      </c>
      <c r="H148" s="14" t="str">
        <f t="shared" si="46"/>
        <v xml:space="preserve">InformationQualityScore                    </v>
      </c>
      <c r="I148" t="str">
        <f>D148</f>
        <v>InformationQualityScore</v>
      </c>
      <c r="J148" s="3">
        <f t="shared" si="47"/>
        <v>23</v>
      </c>
      <c r="K148" s="3">
        <f>MAX(J:J)</f>
        <v>43</v>
      </c>
      <c r="L148" s="14" t="str">
        <f t="shared" si="48"/>
        <v xml:space="preserve">InformationQualityScore                    </v>
      </c>
      <c r="M148" t="str">
        <f t="shared" si="49"/>
        <v>'InformationQualityScore'</v>
      </c>
      <c r="N148" t="str">
        <f t="shared" si="50"/>
        <v>$InformationQualityScore</v>
      </c>
      <c r="O148" t="str">
        <f t="shared" si="51"/>
        <v>'$InformationQualityScore'</v>
      </c>
      <c r="P148">
        <f t="shared" si="52"/>
        <v>26</v>
      </c>
      <c r="Q148" s="3">
        <f>MAX(P:P)</f>
        <v>46</v>
      </c>
      <c r="R148" s="9" t="str">
        <f t="shared" si="53"/>
        <v xml:space="preserve">localStorage.InformationQualityScore                    </v>
      </c>
      <c r="S148" s="7" t="str">
        <f t="shared" si="63"/>
        <v>ManagementAnalysis</v>
      </c>
      <c r="T148" t="str">
        <f t="shared" si="54"/>
        <v xml:space="preserve">'$InformationQualityScore'                    </v>
      </c>
      <c r="U148" t="str">
        <f t="shared" si="55"/>
        <v>$InformationQualityScore                     = NULL;// ManagementAnalysis</v>
      </c>
      <c r="V148" t="str">
        <f t="shared" si="56"/>
        <v xml:space="preserve">       if (typeof(localStorage.InformationQualityScore                    )==  "undefined") { localStorage.InformationQualityScore                     = 0};</v>
      </c>
      <c r="W148" t="str">
        <f t="shared" si="57"/>
        <v xml:space="preserve">         $InformationQualityScore                           =  $row["InformationQualityScore"];</v>
      </c>
      <c r="X148" t="str">
        <f t="shared" si="58"/>
        <v xml:space="preserve">         localStorage.InformationQualityScore                     = '&lt;php? echo $InformationQualityScore?&gt;' ;</v>
      </c>
      <c r="Y148" t="str">
        <f t="shared" si="60"/>
        <v>$InformationQualityScore                     =  $_POST['InformationQualityScore'] ;</v>
      </c>
      <c r="Z148" t="str">
        <f t="shared" si="64"/>
        <v xml:space="preserve">       localStorage.InformationQualityScore                     =  document.ScoreCardForm.InformationQualityScore.value;</v>
      </c>
      <c r="AA148" t="str">
        <f t="shared" si="65"/>
        <v xml:space="preserve">   document.ScoreCardForm.InformationQualityScore.value =  localStorage.InformationQualityScore;</v>
      </c>
      <c r="AB148" t="s">
        <v>449</v>
      </c>
      <c r="AC148" t="str">
        <f t="shared" si="66"/>
        <v xml:space="preserve">           InformationQualityScore  FLOAT,</v>
      </c>
      <c r="AD148" t="str">
        <f t="shared" si="59"/>
        <v xml:space="preserve">       InformationQualityScore                     = '$InformationQualityScore',</v>
      </c>
    </row>
    <row r="149" spans="1:30" x14ac:dyDescent="0.25">
      <c r="A149">
        <v>147</v>
      </c>
      <c r="B149" t="s">
        <v>867</v>
      </c>
      <c r="C149" t="s">
        <v>355</v>
      </c>
      <c r="D149" t="str">
        <f t="shared" si="61"/>
        <v>InformationQualityComment</v>
      </c>
      <c r="E149" t="str">
        <f t="shared" si="62"/>
        <v>InformationQualityComment</v>
      </c>
      <c r="F149" s="3">
        <f t="shared" si="45"/>
        <v>25</v>
      </c>
      <c r="G149" s="3">
        <f>MAX(F:F)</f>
        <v>43</v>
      </c>
      <c r="H149" s="14" t="str">
        <f t="shared" si="46"/>
        <v xml:space="preserve">InformationQualityComment                  </v>
      </c>
      <c r="I149" t="str">
        <f>D149</f>
        <v>InformationQualityComment</v>
      </c>
      <c r="J149" s="3">
        <f t="shared" si="47"/>
        <v>25</v>
      </c>
      <c r="K149" s="3">
        <f>MAX(J:J)</f>
        <v>43</v>
      </c>
      <c r="L149" s="14" t="str">
        <f t="shared" si="48"/>
        <v xml:space="preserve">InformationQualityComment                  </v>
      </c>
      <c r="M149" t="str">
        <f t="shared" si="49"/>
        <v>'InformationQualityComment'</v>
      </c>
      <c r="N149" t="str">
        <f t="shared" si="50"/>
        <v>$InformationQualityComment</v>
      </c>
      <c r="O149" t="str">
        <f t="shared" si="51"/>
        <v>'$InformationQualityComment'</v>
      </c>
      <c r="P149">
        <f t="shared" si="52"/>
        <v>28</v>
      </c>
      <c r="Q149" s="3">
        <f>MAX(P:P)</f>
        <v>46</v>
      </c>
      <c r="R149" s="9" t="str">
        <f t="shared" si="53"/>
        <v xml:space="preserve">localStorage.InformationQualityComment                  </v>
      </c>
      <c r="S149" s="7" t="str">
        <f t="shared" si="63"/>
        <v>ManagementAnalysis</v>
      </c>
      <c r="T149" t="str">
        <f t="shared" si="54"/>
        <v xml:space="preserve">'$InformationQualityComment'                  </v>
      </c>
      <c r="U149" t="str">
        <f t="shared" si="55"/>
        <v>$InformationQualityComment                   = NULL;// ManagementAnalysis</v>
      </c>
      <c r="V149" t="str">
        <f t="shared" si="56"/>
        <v xml:space="preserve">       if (typeof(localStorage.InformationQualityComment                  )==  "undefined") { localStorage.InformationQualityComment                   = ""};</v>
      </c>
      <c r="W149" t="str">
        <f t="shared" si="57"/>
        <v xml:space="preserve">         $InformationQualityComment                         =  $row["InformationQualityComment"];</v>
      </c>
      <c r="X149" t="str">
        <f t="shared" si="58"/>
        <v xml:space="preserve">         localStorage.InformationQualityComment                   = '&lt;php? echo $InformationQualityComment?&gt;' ;</v>
      </c>
      <c r="Y149" t="str">
        <f t="shared" si="60"/>
        <v>$InformationQualityComment                   =  $_POST['InformationQualityComment'] ;</v>
      </c>
      <c r="Z149" t="str">
        <f t="shared" si="64"/>
        <v xml:space="preserve">       localStorage.InformationQualityComment                   =  document.ScoreCardForm.InformationQualityComment.value;</v>
      </c>
      <c r="AA149" t="str">
        <f t="shared" si="65"/>
        <v xml:space="preserve">   document.ScoreCardForm.InformationQualityComment.value =  localStorage.InformationQualityComment;</v>
      </c>
      <c r="AB149" t="s">
        <v>1552</v>
      </c>
      <c r="AC149" t="str">
        <f t="shared" si="66"/>
        <v xml:space="preserve">           InformationQualityComment  VARCHAR(250),</v>
      </c>
      <c r="AD149" t="str">
        <f t="shared" si="59"/>
        <v xml:space="preserve">       InformationQualityComment                   = '$InformationQualityComment',</v>
      </c>
    </row>
    <row r="150" spans="1:30" x14ac:dyDescent="0.25">
      <c r="A150">
        <v>148</v>
      </c>
      <c r="B150" t="s">
        <v>867</v>
      </c>
      <c r="C150" t="s">
        <v>1308</v>
      </c>
      <c r="D150" t="str">
        <f t="shared" si="61"/>
        <v>LeadershipRating</v>
      </c>
      <c r="E150" t="str">
        <f t="shared" si="62"/>
        <v>LeadershipRating</v>
      </c>
      <c r="F150" s="3">
        <f t="shared" si="45"/>
        <v>16</v>
      </c>
      <c r="G150" s="3">
        <f>MAX(F:F)</f>
        <v>43</v>
      </c>
      <c r="H150" s="14" t="str">
        <f t="shared" si="46"/>
        <v xml:space="preserve">LeadershipRating                           </v>
      </c>
      <c r="I150" t="str">
        <f>D150</f>
        <v>LeadershipRating</v>
      </c>
      <c r="J150" s="3">
        <f t="shared" si="47"/>
        <v>16</v>
      </c>
      <c r="K150" s="3">
        <f>MAX(J:J)</f>
        <v>43</v>
      </c>
      <c r="L150" s="14" t="str">
        <f t="shared" si="48"/>
        <v xml:space="preserve">LeadershipRating                           </v>
      </c>
      <c r="M150" t="str">
        <f t="shared" si="49"/>
        <v>'LeadershipRating'</v>
      </c>
      <c r="N150" t="str">
        <f t="shared" si="50"/>
        <v>$LeadershipRating</v>
      </c>
      <c r="O150" t="str">
        <f t="shared" si="51"/>
        <v>'$LeadershipRating'</v>
      </c>
      <c r="P150">
        <f t="shared" si="52"/>
        <v>19</v>
      </c>
      <c r="Q150" s="3">
        <f>MAX(P:P)</f>
        <v>46</v>
      </c>
      <c r="R150" s="9" t="str">
        <f t="shared" si="53"/>
        <v xml:space="preserve">localStorage.LeadershipRating                           </v>
      </c>
      <c r="S150" s="7" t="str">
        <f t="shared" si="63"/>
        <v>ManagementAnalysis</v>
      </c>
      <c r="T150" t="str">
        <f t="shared" si="54"/>
        <v xml:space="preserve">'$LeadershipRating'                           </v>
      </c>
      <c r="U150" t="str">
        <f t="shared" si="55"/>
        <v>$LeadershipRating                            = NULL;// ManagementAnalysis</v>
      </c>
      <c r="V150" t="str">
        <f t="shared" si="56"/>
        <v xml:space="preserve">       if (typeof(localStorage.LeadershipRating                           )==  "undefined") { localStorage.LeadershipRating                            = "Medium"};</v>
      </c>
      <c r="W150" t="str">
        <f t="shared" si="57"/>
        <v xml:space="preserve">         $LeadershipRating                                  =  $row["LeadershipRating"];</v>
      </c>
      <c r="X150" t="str">
        <f t="shared" si="58"/>
        <v xml:space="preserve">         localStorage.LeadershipRating                            = '&lt;php? echo $LeadershipRating?&gt;' ;</v>
      </c>
      <c r="Y150" t="str">
        <f t="shared" si="60"/>
        <v>$LeadershipRating                            =  $_POST['LeadershipRating'] ;</v>
      </c>
      <c r="Z150" t="str">
        <f t="shared" si="64"/>
        <v xml:space="preserve">       localStorage.LeadershipRating                            =  document.ScoreCardForm.LeadershipRating.value;</v>
      </c>
      <c r="AA150" t="str">
        <f t="shared" si="65"/>
        <v xml:space="preserve">   document.ScoreCardForm.LeadershipRating.value =  localStorage.LeadershipRating;</v>
      </c>
      <c r="AB150" t="s">
        <v>449</v>
      </c>
      <c r="AC150" t="str">
        <f t="shared" si="66"/>
        <v xml:space="preserve">           LeadershipRating  FLOAT,</v>
      </c>
      <c r="AD150" t="str">
        <f t="shared" si="59"/>
        <v xml:space="preserve">       LeadershipRating                            = '$LeadershipRating',</v>
      </c>
    </row>
    <row r="151" spans="1:30" x14ac:dyDescent="0.25">
      <c r="A151">
        <v>149</v>
      </c>
      <c r="B151" t="s">
        <v>867</v>
      </c>
      <c r="C151" t="s">
        <v>1309</v>
      </c>
      <c r="D151" t="str">
        <f t="shared" si="61"/>
        <v>LeadershipMaxScore</v>
      </c>
      <c r="E151" t="str">
        <f t="shared" si="62"/>
        <v>LeadershipMaxScore</v>
      </c>
      <c r="F151" s="3">
        <f t="shared" si="45"/>
        <v>18</v>
      </c>
      <c r="G151" s="3">
        <f>MAX(F:F)</f>
        <v>43</v>
      </c>
      <c r="H151" s="14" t="str">
        <f t="shared" si="46"/>
        <v xml:space="preserve">LeadershipMaxScore                         </v>
      </c>
      <c r="I151" t="str">
        <f>D151</f>
        <v>LeadershipMaxScore</v>
      </c>
      <c r="J151" s="3">
        <f t="shared" si="47"/>
        <v>18</v>
      </c>
      <c r="K151" s="3">
        <f>MAX(J:J)</f>
        <v>43</v>
      </c>
      <c r="L151" s="14" t="str">
        <f t="shared" si="48"/>
        <v xml:space="preserve">LeadershipMaxScore                         </v>
      </c>
      <c r="M151" t="str">
        <f t="shared" si="49"/>
        <v>'LeadershipMaxScore'</v>
      </c>
      <c r="N151" t="str">
        <f t="shared" si="50"/>
        <v>$LeadershipMaxScore</v>
      </c>
      <c r="O151" t="str">
        <f t="shared" si="51"/>
        <v>'$LeadershipMaxScore'</v>
      </c>
      <c r="P151">
        <f t="shared" si="52"/>
        <v>21</v>
      </c>
      <c r="Q151" s="3">
        <f>MAX(P:P)</f>
        <v>46</v>
      </c>
      <c r="R151" s="9" t="str">
        <f t="shared" si="53"/>
        <v xml:space="preserve">localStorage.LeadershipMaxScore                         </v>
      </c>
      <c r="S151" s="7" t="str">
        <f t="shared" si="63"/>
        <v>ManagementAnalysis</v>
      </c>
      <c r="T151" t="str">
        <f t="shared" si="54"/>
        <v xml:space="preserve">'$LeadershipMaxScore'                         </v>
      </c>
      <c r="U151" t="str">
        <f t="shared" si="55"/>
        <v>$LeadershipMaxScore                          = NULL;// ManagementAnalysis</v>
      </c>
      <c r="V151" t="str">
        <f t="shared" si="56"/>
        <v xml:space="preserve">       if (typeof(localStorage.LeadershipMaxScore                         )==  "undefined") { localStorage.LeadershipMaxScore                          = 0};</v>
      </c>
      <c r="W151" t="str">
        <f t="shared" si="57"/>
        <v xml:space="preserve">         $LeadershipMaxScore                                =  $row["LeadershipMaxScore"];</v>
      </c>
      <c r="X151" t="str">
        <f t="shared" si="58"/>
        <v xml:space="preserve">         localStorage.LeadershipMaxScore                          = '&lt;php? echo $LeadershipMaxScore?&gt;' ;</v>
      </c>
      <c r="Y151" t="str">
        <f t="shared" si="60"/>
        <v>$LeadershipMaxScore                          =  $_POST['LeadershipMaxScore'] ;</v>
      </c>
      <c r="Z151" t="str">
        <f t="shared" si="64"/>
        <v xml:space="preserve">       localStorage.LeadershipMaxScore                          =  document.ScoreCardForm.LeadershipMaxScore.value;</v>
      </c>
      <c r="AA151" t="str">
        <f t="shared" si="65"/>
        <v xml:space="preserve">   document.ScoreCardForm.LeadershipMaxScore.value =  localStorage.LeadershipMaxScore;</v>
      </c>
      <c r="AB151" t="s">
        <v>449</v>
      </c>
      <c r="AC151" t="str">
        <f t="shared" si="66"/>
        <v xml:space="preserve">           LeadershipMaxScore  FLOAT,</v>
      </c>
      <c r="AD151" t="str">
        <f t="shared" si="59"/>
        <v xml:space="preserve">       LeadershipMaxScore                          = '$LeadershipMaxScore',</v>
      </c>
    </row>
    <row r="152" spans="1:30" x14ac:dyDescent="0.25">
      <c r="A152">
        <v>150</v>
      </c>
      <c r="B152" t="s">
        <v>867</v>
      </c>
      <c r="C152" t="s">
        <v>1310</v>
      </c>
      <c r="D152" t="str">
        <f t="shared" si="61"/>
        <v>LeadershipScore</v>
      </c>
      <c r="E152" t="str">
        <f t="shared" si="62"/>
        <v>LeadershipScore</v>
      </c>
      <c r="F152" s="3">
        <f t="shared" si="45"/>
        <v>15</v>
      </c>
      <c r="G152" s="3">
        <f>MAX(F:F)</f>
        <v>43</v>
      </c>
      <c r="H152" s="14" t="str">
        <f t="shared" si="46"/>
        <v xml:space="preserve">LeadershipScore                            </v>
      </c>
      <c r="I152" t="str">
        <f>D152</f>
        <v>LeadershipScore</v>
      </c>
      <c r="J152" s="3">
        <f t="shared" si="47"/>
        <v>15</v>
      </c>
      <c r="K152" s="3">
        <f>MAX(J:J)</f>
        <v>43</v>
      </c>
      <c r="L152" s="14" t="str">
        <f t="shared" si="48"/>
        <v xml:space="preserve">LeadershipScore                            </v>
      </c>
      <c r="M152" t="str">
        <f t="shared" si="49"/>
        <v>'LeadershipScore'</v>
      </c>
      <c r="N152" t="str">
        <f t="shared" si="50"/>
        <v>$LeadershipScore</v>
      </c>
      <c r="O152" t="str">
        <f t="shared" si="51"/>
        <v>'$LeadershipScore'</v>
      </c>
      <c r="P152">
        <f t="shared" si="52"/>
        <v>18</v>
      </c>
      <c r="Q152" s="3">
        <f>MAX(P:P)</f>
        <v>46</v>
      </c>
      <c r="R152" s="9" t="str">
        <f t="shared" si="53"/>
        <v xml:space="preserve">localStorage.LeadershipScore                            </v>
      </c>
      <c r="S152" s="7" t="str">
        <f t="shared" si="63"/>
        <v>ManagementAnalysis</v>
      </c>
      <c r="T152" t="str">
        <f t="shared" si="54"/>
        <v xml:space="preserve">'$LeadershipScore'                            </v>
      </c>
      <c r="U152" t="str">
        <f t="shared" si="55"/>
        <v>$LeadershipScore                             = NULL;// ManagementAnalysis</v>
      </c>
      <c r="V152" t="str">
        <f t="shared" si="56"/>
        <v xml:space="preserve">       if (typeof(localStorage.LeadershipScore                            )==  "undefined") { localStorage.LeadershipScore                             = 0};</v>
      </c>
      <c r="W152" t="str">
        <f t="shared" si="57"/>
        <v xml:space="preserve">         $LeadershipScore                                   =  $row["LeadershipScore"];</v>
      </c>
      <c r="X152" t="str">
        <f t="shared" si="58"/>
        <v xml:space="preserve">         localStorage.LeadershipScore                             = '&lt;php? echo $LeadershipScore?&gt;' ;</v>
      </c>
      <c r="Y152" t="str">
        <f t="shared" si="60"/>
        <v>$LeadershipScore                             =  $_POST['LeadershipScore'] ;</v>
      </c>
      <c r="Z152" t="str">
        <f t="shared" si="64"/>
        <v xml:space="preserve">       localStorage.LeadershipScore                             =  document.ScoreCardForm.LeadershipScore.value;</v>
      </c>
      <c r="AA152" t="str">
        <f t="shared" si="65"/>
        <v xml:space="preserve">   document.ScoreCardForm.LeadershipScore.value =  localStorage.LeadershipScore;</v>
      </c>
      <c r="AB152" t="s">
        <v>449</v>
      </c>
      <c r="AC152" t="str">
        <f t="shared" si="66"/>
        <v xml:space="preserve">           LeadershipScore  FLOAT,</v>
      </c>
      <c r="AD152" t="str">
        <f t="shared" si="59"/>
        <v xml:space="preserve">       LeadershipScore                             = '$LeadershipScore',</v>
      </c>
    </row>
    <row r="153" spans="1:30" x14ac:dyDescent="0.25">
      <c r="A153">
        <v>151</v>
      </c>
      <c r="B153" t="s">
        <v>867</v>
      </c>
      <c r="C153" t="s">
        <v>356</v>
      </c>
      <c r="D153" t="str">
        <f t="shared" si="61"/>
        <v>LeadershipComment</v>
      </c>
      <c r="E153" t="str">
        <f t="shared" si="62"/>
        <v>LeadershipComment</v>
      </c>
      <c r="F153" s="3">
        <f t="shared" si="45"/>
        <v>17</v>
      </c>
      <c r="G153" s="3">
        <f>MAX(F:F)</f>
        <v>43</v>
      </c>
      <c r="H153" s="14" t="str">
        <f t="shared" si="46"/>
        <v xml:space="preserve">LeadershipComment                          </v>
      </c>
      <c r="I153" t="str">
        <f>D153</f>
        <v>LeadershipComment</v>
      </c>
      <c r="J153" s="3">
        <f t="shared" si="47"/>
        <v>17</v>
      </c>
      <c r="K153" s="3">
        <f>MAX(J:J)</f>
        <v>43</v>
      </c>
      <c r="L153" s="14" t="str">
        <f t="shared" si="48"/>
        <v xml:space="preserve">LeadershipComment                          </v>
      </c>
      <c r="M153" t="str">
        <f t="shared" si="49"/>
        <v>'LeadershipComment'</v>
      </c>
      <c r="N153" t="str">
        <f t="shared" si="50"/>
        <v>$LeadershipComment</v>
      </c>
      <c r="O153" t="str">
        <f t="shared" si="51"/>
        <v>'$LeadershipComment'</v>
      </c>
      <c r="P153">
        <f t="shared" si="52"/>
        <v>20</v>
      </c>
      <c r="Q153" s="3">
        <f>MAX(P:P)</f>
        <v>46</v>
      </c>
      <c r="R153" s="9" t="str">
        <f t="shared" si="53"/>
        <v xml:space="preserve">localStorage.LeadershipComment                          </v>
      </c>
      <c r="S153" s="7" t="str">
        <f t="shared" si="63"/>
        <v>ManagementAnalysis</v>
      </c>
      <c r="T153" t="str">
        <f t="shared" si="54"/>
        <v xml:space="preserve">'$LeadershipComment'                          </v>
      </c>
      <c r="U153" t="str">
        <f t="shared" si="55"/>
        <v>$LeadershipComment                           = NULL;// ManagementAnalysis</v>
      </c>
      <c r="V153" t="str">
        <f t="shared" si="56"/>
        <v xml:space="preserve">       if (typeof(localStorage.LeadershipComment                          )==  "undefined") { localStorage.LeadershipComment                           = ""};</v>
      </c>
      <c r="W153" t="str">
        <f t="shared" si="57"/>
        <v xml:space="preserve">         $LeadershipComment                                 =  $row["LeadershipComment"];</v>
      </c>
      <c r="X153" t="str">
        <f t="shared" si="58"/>
        <v xml:space="preserve">         localStorage.LeadershipComment                           = '&lt;php? echo $LeadershipComment?&gt;' ;</v>
      </c>
      <c r="Y153" t="str">
        <f t="shared" si="60"/>
        <v>$LeadershipComment                           =  $_POST['LeadershipComment'] ;</v>
      </c>
      <c r="Z153" t="str">
        <f t="shared" si="64"/>
        <v xml:space="preserve">       localStorage.LeadershipComment                           =  document.ScoreCardForm.LeadershipComment.value;</v>
      </c>
      <c r="AA153" t="str">
        <f t="shared" si="65"/>
        <v xml:space="preserve">   document.ScoreCardForm.LeadershipComment.value =  localStorage.LeadershipComment;</v>
      </c>
      <c r="AB153" t="s">
        <v>1552</v>
      </c>
      <c r="AC153" t="str">
        <f t="shared" si="66"/>
        <v xml:space="preserve">           LeadershipComment  VARCHAR(250),</v>
      </c>
      <c r="AD153" t="str">
        <f t="shared" si="59"/>
        <v xml:space="preserve">       LeadershipComment                           = '$LeadershipComment',</v>
      </c>
    </row>
    <row r="154" spans="1:30" x14ac:dyDescent="0.25">
      <c r="A154">
        <v>152</v>
      </c>
      <c r="B154" t="s">
        <v>867</v>
      </c>
      <c r="C154" t="s">
        <v>1311</v>
      </c>
      <c r="D154" t="str">
        <f t="shared" si="61"/>
        <v>StrategyRating</v>
      </c>
      <c r="E154" t="str">
        <f t="shared" si="62"/>
        <v>StrategyRating</v>
      </c>
      <c r="F154" s="3">
        <f t="shared" si="45"/>
        <v>14</v>
      </c>
      <c r="G154" s="3">
        <f>MAX(F:F)</f>
        <v>43</v>
      </c>
      <c r="H154" s="14" t="str">
        <f t="shared" si="46"/>
        <v xml:space="preserve">StrategyRating                             </v>
      </c>
      <c r="I154" t="str">
        <f>D154</f>
        <v>StrategyRating</v>
      </c>
      <c r="J154" s="3">
        <f t="shared" si="47"/>
        <v>14</v>
      </c>
      <c r="K154" s="3">
        <f>MAX(J:J)</f>
        <v>43</v>
      </c>
      <c r="L154" s="14" t="str">
        <f t="shared" si="48"/>
        <v xml:space="preserve">StrategyRating                             </v>
      </c>
      <c r="M154" t="str">
        <f t="shared" si="49"/>
        <v>'StrategyRating'</v>
      </c>
      <c r="N154" t="str">
        <f t="shared" si="50"/>
        <v>$StrategyRating</v>
      </c>
      <c r="O154" t="str">
        <f t="shared" si="51"/>
        <v>'$StrategyRating'</v>
      </c>
      <c r="P154">
        <f t="shared" si="52"/>
        <v>17</v>
      </c>
      <c r="Q154" s="3">
        <f>MAX(P:P)</f>
        <v>46</v>
      </c>
      <c r="R154" s="9" t="str">
        <f t="shared" si="53"/>
        <v xml:space="preserve">localStorage.StrategyRating                             </v>
      </c>
      <c r="S154" s="7" t="str">
        <f t="shared" si="63"/>
        <v>ManagementAnalysis</v>
      </c>
      <c r="T154" t="str">
        <f t="shared" si="54"/>
        <v xml:space="preserve">'$StrategyRating'                             </v>
      </c>
      <c r="U154" t="str">
        <f t="shared" si="55"/>
        <v>$StrategyRating                              = NULL;// ManagementAnalysis</v>
      </c>
      <c r="V154" t="str">
        <f t="shared" si="56"/>
        <v xml:space="preserve">       if (typeof(localStorage.StrategyRating                             )==  "undefined") { localStorage.StrategyRating                              = "Medium"};</v>
      </c>
      <c r="W154" t="str">
        <f t="shared" si="57"/>
        <v xml:space="preserve">         $StrategyRating                                    =  $row["StrategyRating"];</v>
      </c>
      <c r="X154" t="str">
        <f t="shared" si="58"/>
        <v xml:space="preserve">         localStorage.StrategyRating                              = '&lt;php? echo $StrategyRating?&gt;' ;</v>
      </c>
      <c r="Y154" t="str">
        <f t="shared" si="60"/>
        <v>$StrategyRating                              =  $_POST['StrategyRating'] ;</v>
      </c>
      <c r="Z154" t="str">
        <f t="shared" si="64"/>
        <v xml:space="preserve">       localStorage.StrategyRating                              =  document.ScoreCardForm.StrategyRating.value;</v>
      </c>
      <c r="AA154" t="str">
        <f t="shared" si="65"/>
        <v xml:space="preserve">   document.ScoreCardForm.StrategyRating.value =  localStorage.StrategyRating;</v>
      </c>
      <c r="AB154" t="s">
        <v>449</v>
      </c>
      <c r="AC154" t="str">
        <f t="shared" si="66"/>
        <v xml:space="preserve">           StrategyRating  FLOAT,</v>
      </c>
      <c r="AD154" t="str">
        <f t="shared" si="59"/>
        <v xml:space="preserve">       StrategyRating                              = '$StrategyRating',</v>
      </c>
    </row>
    <row r="155" spans="1:30" x14ac:dyDescent="0.25">
      <c r="A155">
        <v>153</v>
      </c>
      <c r="B155" t="s">
        <v>867</v>
      </c>
      <c r="C155" t="s">
        <v>1312</v>
      </c>
      <c r="D155" t="str">
        <f t="shared" si="61"/>
        <v>StrategyMaxScore</v>
      </c>
      <c r="E155" t="str">
        <f t="shared" si="62"/>
        <v>StrategyMaxScore</v>
      </c>
      <c r="F155" s="3">
        <f t="shared" si="45"/>
        <v>16</v>
      </c>
      <c r="G155" s="3">
        <f>MAX(F:F)</f>
        <v>43</v>
      </c>
      <c r="H155" s="14" t="str">
        <f t="shared" si="46"/>
        <v xml:space="preserve">StrategyMaxScore                           </v>
      </c>
      <c r="I155" t="str">
        <f>D155</f>
        <v>StrategyMaxScore</v>
      </c>
      <c r="J155" s="3">
        <f t="shared" si="47"/>
        <v>16</v>
      </c>
      <c r="K155" s="3">
        <f>MAX(J:J)</f>
        <v>43</v>
      </c>
      <c r="L155" s="14" t="str">
        <f t="shared" si="48"/>
        <v xml:space="preserve">StrategyMaxScore                           </v>
      </c>
      <c r="M155" t="str">
        <f t="shared" si="49"/>
        <v>'StrategyMaxScore'</v>
      </c>
      <c r="N155" t="str">
        <f t="shared" si="50"/>
        <v>$StrategyMaxScore</v>
      </c>
      <c r="O155" t="str">
        <f t="shared" si="51"/>
        <v>'$StrategyMaxScore'</v>
      </c>
      <c r="P155">
        <f t="shared" si="52"/>
        <v>19</v>
      </c>
      <c r="Q155" s="3">
        <f>MAX(P:P)</f>
        <v>46</v>
      </c>
      <c r="R155" s="9" t="str">
        <f t="shared" si="53"/>
        <v xml:space="preserve">localStorage.StrategyMaxScore                           </v>
      </c>
      <c r="S155" s="7" t="str">
        <f t="shared" si="63"/>
        <v>ManagementAnalysis</v>
      </c>
      <c r="T155" t="str">
        <f t="shared" si="54"/>
        <v xml:space="preserve">'$StrategyMaxScore'                           </v>
      </c>
      <c r="U155" t="str">
        <f t="shared" si="55"/>
        <v>$StrategyMaxScore                            = NULL;// ManagementAnalysis</v>
      </c>
      <c r="V155" t="str">
        <f t="shared" si="56"/>
        <v xml:space="preserve">       if (typeof(localStorage.StrategyMaxScore                           )==  "undefined") { localStorage.StrategyMaxScore                            = 0};</v>
      </c>
      <c r="W155" t="str">
        <f t="shared" si="57"/>
        <v xml:space="preserve">         $StrategyMaxScore                                  =  $row["StrategyMaxScore"];</v>
      </c>
      <c r="X155" t="str">
        <f t="shared" si="58"/>
        <v xml:space="preserve">         localStorage.StrategyMaxScore                            = '&lt;php? echo $StrategyMaxScore?&gt;' ;</v>
      </c>
      <c r="Y155" t="str">
        <f t="shared" si="60"/>
        <v>$StrategyMaxScore                            =  $_POST['StrategyMaxScore'] ;</v>
      </c>
      <c r="Z155" t="str">
        <f t="shared" si="64"/>
        <v xml:space="preserve">       localStorage.StrategyMaxScore                            =  document.ScoreCardForm.StrategyMaxScore.value;</v>
      </c>
      <c r="AA155" t="str">
        <f t="shared" si="65"/>
        <v xml:space="preserve">   document.ScoreCardForm.StrategyMaxScore.value =  localStorage.StrategyMaxScore;</v>
      </c>
      <c r="AB155" t="s">
        <v>449</v>
      </c>
      <c r="AC155" t="str">
        <f t="shared" si="66"/>
        <v xml:space="preserve">           StrategyMaxScore  FLOAT,</v>
      </c>
      <c r="AD155" t="str">
        <f t="shared" si="59"/>
        <v xml:space="preserve">       StrategyMaxScore                            = '$StrategyMaxScore',</v>
      </c>
    </row>
    <row r="156" spans="1:30" x14ac:dyDescent="0.25">
      <c r="A156">
        <v>154</v>
      </c>
      <c r="B156" t="s">
        <v>867</v>
      </c>
      <c r="C156" t="s">
        <v>1313</v>
      </c>
      <c r="D156" t="str">
        <f t="shared" si="61"/>
        <v>StrategyScore</v>
      </c>
      <c r="E156" t="str">
        <f t="shared" si="62"/>
        <v>StrategyScore</v>
      </c>
      <c r="F156" s="3">
        <f t="shared" si="45"/>
        <v>13</v>
      </c>
      <c r="G156" s="3">
        <f>MAX(F:F)</f>
        <v>43</v>
      </c>
      <c r="H156" s="14" t="str">
        <f t="shared" si="46"/>
        <v xml:space="preserve">StrategyScore                              </v>
      </c>
      <c r="I156" t="str">
        <f>D156</f>
        <v>StrategyScore</v>
      </c>
      <c r="J156" s="3">
        <f t="shared" si="47"/>
        <v>13</v>
      </c>
      <c r="K156" s="3">
        <f>MAX(J:J)</f>
        <v>43</v>
      </c>
      <c r="L156" s="14" t="str">
        <f t="shared" si="48"/>
        <v xml:space="preserve">StrategyScore                              </v>
      </c>
      <c r="M156" t="str">
        <f t="shared" si="49"/>
        <v>'StrategyScore'</v>
      </c>
      <c r="N156" t="str">
        <f t="shared" si="50"/>
        <v>$StrategyScore</v>
      </c>
      <c r="O156" t="str">
        <f t="shared" si="51"/>
        <v>'$StrategyScore'</v>
      </c>
      <c r="P156">
        <f t="shared" si="52"/>
        <v>16</v>
      </c>
      <c r="Q156" s="3">
        <f>MAX(P:P)</f>
        <v>46</v>
      </c>
      <c r="R156" s="9" t="str">
        <f t="shared" si="53"/>
        <v xml:space="preserve">localStorage.StrategyScore                              </v>
      </c>
      <c r="S156" s="7" t="str">
        <f t="shared" si="63"/>
        <v>ManagementAnalysis</v>
      </c>
      <c r="T156" t="str">
        <f t="shared" si="54"/>
        <v xml:space="preserve">'$StrategyScore'                              </v>
      </c>
      <c r="U156" t="str">
        <f t="shared" si="55"/>
        <v>$StrategyScore                               = NULL;// ManagementAnalysis</v>
      </c>
      <c r="V156" t="str">
        <f t="shared" si="56"/>
        <v xml:space="preserve">       if (typeof(localStorage.StrategyScore                              )==  "undefined") { localStorage.StrategyScore                               = 0};</v>
      </c>
      <c r="W156" t="str">
        <f t="shared" si="57"/>
        <v xml:space="preserve">         $StrategyScore                                     =  $row["StrategyScore"];</v>
      </c>
      <c r="X156" t="str">
        <f t="shared" si="58"/>
        <v xml:space="preserve">         localStorage.StrategyScore                               = '&lt;php? echo $StrategyScore?&gt;' ;</v>
      </c>
      <c r="Y156" t="str">
        <f t="shared" si="60"/>
        <v>$StrategyScore                               =  $_POST['StrategyScore'] ;</v>
      </c>
      <c r="Z156" t="str">
        <f t="shared" si="64"/>
        <v xml:space="preserve">       localStorage.StrategyScore                               =  document.ScoreCardForm.StrategyScore.value;</v>
      </c>
      <c r="AA156" t="str">
        <f t="shared" si="65"/>
        <v xml:space="preserve">   document.ScoreCardForm.StrategyScore.value =  localStorage.StrategyScore;</v>
      </c>
      <c r="AB156" t="s">
        <v>449</v>
      </c>
      <c r="AC156" t="str">
        <f t="shared" si="66"/>
        <v xml:space="preserve">           StrategyScore  FLOAT,</v>
      </c>
      <c r="AD156" t="str">
        <f t="shared" si="59"/>
        <v xml:space="preserve">       StrategyScore                               = '$StrategyScore',</v>
      </c>
    </row>
    <row r="157" spans="1:30" x14ac:dyDescent="0.25">
      <c r="A157">
        <v>155</v>
      </c>
      <c r="B157" t="s">
        <v>867</v>
      </c>
      <c r="C157" t="s">
        <v>357</v>
      </c>
      <c r="D157" t="str">
        <f t="shared" si="61"/>
        <v>StrategyComment</v>
      </c>
      <c r="E157" t="str">
        <f t="shared" si="62"/>
        <v>StrategyComment</v>
      </c>
      <c r="F157" s="3">
        <f t="shared" si="45"/>
        <v>15</v>
      </c>
      <c r="G157" s="3">
        <f>MAX(F:F)</f>
        <v>43</v>
      </c>
      <c r="H157" s="14" t="str">
        <f t="shared" si="46"/>
        <v xml:space="preserve">StrategyComment                            </v>
      </c>
      <c r="I157" t="str">
        <f>D157</f>
        <v>StrategyComment</v>
      </c>
      <c r="J157" s="3">
        <f t="shared" si="47"/>
        <v>15</v>
      </c>
      <c r="K157" s="3">
        <f>MAX(J:J)</f>
        <v>43</v>
      </c>
      <c r="L157" s="14" t="str">
        <f t="shared" si="48"/>
        <v xml:space="preserve">StrategyComment                            </v>
      </c>
      <c r="M157" t="str">
        <f t="shared" si="49"/>
        <v>'StrategyComment'</v>
      </c>
      <c r="N157" t="str">
        <f t="shared" si="50"/>
        <v>$StrategyComment</v>
      </c>
      <c r="O157" t="str">
        <f t="shared" si="51"/>
        <v>'$StrategyComment'</v>
      </c>
      <c r="P157">
        <f t="shared" si="52"/>
        <v>18</v>
      </c>
      <c r="Q157" s="3">
        <f>MAX(P:P)</f>
        <v>46</v>
      </c>
      <c r="R157" s="9" t="str">
        <f t="shared" si="53"/>
        <v xml:space="preserve">localStorage.StrategyComment                            </v>
      </c>
      <c r="S157" s="7" t="str">
        <f t="shared" si="63"/>
        <v>ManagementAnalysis</v>
      </c>
      <c r="T157" t="str">
        <f t="shared" si="54"/>
        <v xml:space="preserve">'$StrategyComment'                            </v>
      </c>
      <c r="U157" t="str">
        <f t="shared" si="55"/>
        <v>$StrategyComment                             = NULL;// ManagementAnalysis</v>
      </c>
      <c r="V157" t="str">
        <f t="shared" si="56"/>
        <v xml:space="preserve">       if (typeof(localStorage.StrategyComment                            )==  "undefined") { localStorage.StrategyComment                             = ""};</v>
      </c>
      <c r="W157" t="str">
        <f t="shared" si="57"/>
        <v xml:space="preserve">         $StrategyComment                                   =  $row["StrategyComment"];</v>
      </c>
      <c r="X157" t="str">
        <f t="shared" si="58"/>
        <v xml:space="preserve">         localStorage.StrategyComment                             = '&lt;php? echo $StrategyComment?&gt;' ;</v>
      </c>
      <c r="Y157" t="str">
        <f t="shared" si="60"/>
        <v>$StrategyComment                             =  $_POST['StrategyComment'] ;</v>
      </c>
      <c r="Z157" t="str">
        <f t="shared" si="64"/>
        <v xml:space="preserve">       localStorage.StrategyComment                             =  document.ScoreCardForm.StrategyComment.value;</v>
      </c>
      <c r="AA157" t="str">
        <f t="shared" si="65"/>
        <v xml:space="preserve">   document.ScoreCardForm.StrategyComment.value =  localStorage.StrategyComment;</v>
      </c>
      <c r="AB157" t="s">
        <v>1552</v>
      </c>
      <c r="AC157" t="str">
        <f t="shared" si="66"/>
        <v xml:space="preserve">           StrategyComment  VARCHAR(250),</v>
      </c>
      <c r="AD157" t="str">
        <f t="shared" si="59"/>
        <v xml:space="preserve">       StrategyComment                             = '$StrategyComment',</v>
      </c>
    </row>
    <row r="158" spans="1:30" x14ac:dyDescent="0.25">
      <c r="A158">
        <v>156</v>
      </c>
      <c r="B158" t="s">
        <v>867</v>
      </c>
      <c r="C158" t="s">
        <v>1314</v>
      </c>
      <c r="D158" t="str">
        <f t="shared" si="61"/>
        <v>StructureRating</v>
      </c>
      <c r="E158" t="str">
        <f t="shared" si="62"/>
        <v>StructureRating</v>
      </c>
      <c r="F158" s="3">
        <f t="shared" si="45"/>
        <v>15</v>
      </c>
      <c r="G158" s="3">
        <f>MAX(F:F)</f>
        <v>43</v>
      </c>
      <c r="H158" s="14" t="str">
        <f t="shared" si="46"/>
        <v xml:space="preserve">StructureRating                            </v>
      </c>
      <c r="I158" t="str">
        <f>D158</f>
        <v>StructureRating</v>
      </c>
      <c r="J158" s="3">
        <f t="shared" si="47"/>
        <v>15</v>
      </c>
      <c r="K158" s="3">
        <f>MAX(J:J)</f>
        <v>43</v>
      </c>
      <c r="L158" s="14" t="str">
        <f t="shared" si="48"/>
        <v xml:space="preserve">StructureRating                            </v>
      </c>
      <c r="M158" t="str">
        <f t="shared" si="49"/>
        <v>'StructureRating'</v>
      </c>
      <c r="N158" t="str">
        <f t="shared" si="50"/>
        <v>$StructureRating</v>
      </c>
      <c r="O158" t="str">
        <f t="shared" si="51"/>
        <v>'$StructureRating'</v>
      </c>
      <c r="P158">
        <f t="shared" si="52"/>
        <v>18</v>
      </c>
      <c r="Q158" s="3">
        <f>MAX(P:P)</f>
        <v>46</v>
      </c>
      <c r="R158" s="9" t="str">
        <f t="shared" si="53"/>
        <v xml:space="preserve">localStorage.StructureRating                            </v>
      </c>
      <c r="S158" s="7" t="str">
        <f t="shared" si="63"/>
        <v>ManagementAnalysis</v>
      </c>
      <c r="T158" t="str">
        <f t="shared" si="54"/>
        <v xml:space="preserve">'$StructureRating'                            </v>
      </c>
      <c r="U158" t="str">
        <f t="shared" si="55"/>
        <v>$StructureRating                             = NULL;// ManagementAnalysis</v>
      </c>
      <c r="V158" t="str">
        <f t="shared" si="56"/>
        <v xml:space="preserve">       if (typeof(localStorage.StructureRating                            )==  "undefined") { localStorage.StructureRating                             = "Medium"};</v>
      </c>
      <c r="W158" t="str">
        <f t="shared" si="57"/>
        <v xml:space="preserve">         $StructureRating                                   =  $row["StructureRating"];</v>
      </c>
      <c r="X158" t="str">
        <f t="shared" si="58"/>
        <v xml:space="preserve">         localStorage.StructureRating                             = '&lt;php? echo $StructureRating?&gt;' ;</v>
      </c>
      <c r="Y158" t="str">
        <f t="shared" si="60"/>
        <v>$StructureRating                             =  $_POST['StructureRating'] ;</v>
      </c>
      <c r="Z158" t="str">
        <f t="shared" si="64"/>
        <v xml:space="preserve">       localStorage.StructureRating                             =  document.ScoreCardForm.StructureRating.value;</v>
      </c>
      <c r="AA158" t="str">
        <f t="shared" si="65"/>
        <v xml:space="preserve">   document.ScoreCardForm.StructureRating.value =  localStorage.StructureRating;</v>
      </c>
      <c r="AB158" t="s">
        <v>449</v>
      </c>
      <c r="AC158" t="str">
        <f t="shared" si="66"/>
        <v xml:space="preserve">           StructureRating  FLOAT,</v>
      </c>
      <c r="AD158" t="str">
        <f t="shared" si="59"/>
        <v xml:space="preserve">       StructureRating                             = '$StructureRating',</v>
      </c>
    </row>
    <row r="159" spans="1:30" x14ac:dyDescent="0.25">
      <c r="A159">
        <v>157</v>
      </c>
      <c r="B159" t="s">
        <v>867</v>
      </c>
      <c r="C159" t="s">
        <v>1315</v>
      </c>
      <c r="D159" t="str">
        <f t="shared" si="61"/>
        <v>StructureMaxScore</v>
      </c>
      <c r="E159" t="str">
        <f t="shared" si="62"/>
        <v>StructureMaxScore</v>
      </c>
      <c r="F159" s="3">
        <f t="shared" si="45"/>
        <v>17</v>
      </c>
      <c r="G159" s="3">
        <f>MAX(F:F)</f>
        <v>43</v>
      </c>
      <c r="H159" s="14" t="str">
        <f t="shared" si="46"/>
        <v xml:space="preserve">StructureMaxScore                          </v>
      </c>
      <c r="I159" t="str">
        <f>D159</f>
        <v>StructureMaxScore</v>
      </c>
      <c r="J159" s="3">
        <f t="shared" si="47"/>
        <v>17</v>
      </c>
      <c r="K159" s="3">
        <f>MAX(J:J)</f>
        <v>43</v>
      </c>
      <c r="L159" s="14" t="str">
        <f t="shared" si="48"/>
        <v xml:space="preserve">StructureMaxScore                          </v>
      </c>
      <c r="M159" t="str">
        <f t="shared" si="49"/>
        <v>'StructureMaxScore'</v>
      </c>
      <c r="N159" t="str">
        <f t="shared" si="50"/>
        <v>$StructureMaxScore</v>
      </c>
      <c r="O159" t="str">
        <f t="shared" si="51"/>
        <v>'$StructureMaxScore'</v>
      </c>
      <c r="P159">
        <f t="shared" si="52"/>
        <v>20</v>
      </c>
      <c r="Q159" s="3">
        <f>MAX(P:P)</f>
        <v>46</v>
      </c>
      <c r="R159" s="9" t="str">
        <f t="shared" si="53"/>
        <v xml:space="preserve">localStorage.StructureMaxScore                          </v>
      </c>
      <c r="S159" s="7" t="str">
        <f t="shared" si="63"/>
        <v>ManagementAnalysis</v>
      </c>
      <c r="T159" t="str">
        <f t="shared" si="54"/>
        <v xml:space="preserve">'$StructureMaxScore'                          </v>
      </c>
      <c r="U159" t="str">
        <f t="shared" si="55"/>
        <v>$StructureMaxScore                           = NULL;// ManagementAnalysis</v>
      </c>
      <c r="V159" t="str">
        <f t="shared" si="56"/>
        <v xml:space="preserve">       if (typeof(localStorage.StructureMaxScore                          )==  "undefined") { localStorage.StructureMaxScore                           = 0};</v>
      </c>
      <c r="W159" t="str">
        <f t="shared" si="57"/>
        <v xml:space="preserve">         $StructureMaxScore                                 =  $row["StructureMaxScore"];</v>
      </c>
      <c r="X159" t="str">
        <f t="shared" si="58"/>
        <v xml:space="preserve">         localStorage.StructureMaxScore                           = '&lt;php? echo $StructureMaxScore?&gt;' ;</v>
      </c>
      <c r="Y159" t="str">
        <f t="shared" si="60"/>
        <v>$StructureMaxScore                           =  $_POST['StructureMaxScore'] ;</v>
      </c>
      <c r="Z159" t="str">
        <f t="shared" si="64"/>
        <v xml:space="preserve">       localStorage.StructureMaxScore                           =  document.ScoreCardForm.StructureMaxScore.value;</v>
      </c>
      <c r="AA159" t="str">
        <f t="shared" si="65"/>
        <v xml:space="preserve">   document.ScoreCardForm.StructureMaxScore.value =  localStorage.StructureMaxScore;</v>
      </c>
      <c r="AB159" t="s">
        <v>449</v>
      </c>
      <c r="AC159" t="str">
        <f t="shared" si="66"/>
        <v xml:space="preserve">           StructureMaxScore  FLOAT,</v>
      </c>
      <c r="AD159" t="str">
        <f t="shared" si="59"/>
        <v xml:space="preserve">       StructureMaxScore                           = '$StructureMaxScore',</v>
      </c>
    </row>
    <row r="160" spans="1:30" x14ac:dyDescent="0.25">
      <c r="A160">
        <v>158</v>
      </c>
      <c r="B160" t="s">
        <v>867</v>
      </c>
      <c r="C160" t="s">
        <v>1316</v>
      </c>
      <c r="D160" t="str">
        <f t="shared" si="61"/>
        <v>StructureScore</v>
      </c>
      <c r="E160" t="str">
        <f t="shared" si="62"/>
        <v>StructureScore</v>
      </c>
      <c r="F160" s="3">
        <f t="shared" si="45"/>
        <v>14</v>
      </c>
      <c r="G160" s="3">
        <f>MAX(F:F)</f>
        <v>43</v>
      </c>
      <c r="H160" s="14" t="str">
        <f t="shared" si="46"/>
        <v xml:space="preserve">StructureScore                             </v>
      </c>
      <c r="I160" t="str">
        <f>D160</f>
        <v>StructureScore</v>
      </c>
      <c r="J160" s="3">
        <f t="shared" si="47"/>
        <v>14</v>
      </c>
      <c r="K160" s="3">
        <f>MAX(J:J)</f>
        <v>43</v>
      </c>
      <c r="L160" s="14" t="str">
        <f t="shared" si="48"/>
        <v xml:space="preserve">StructureScore                             </v>
      </c>
      <c r="M160" t="str">
        <f t="shared" si="49"/>
        <v>'StructureScore'</v>
      </c>
      <c r="N160" t="str">
        <f t="shared" si="50"/>
        <v>$StructureScore</v>
      </c>
      <c r="O160" t="str">
        <f t="shared" si="51"/>
        <v>'$StructureScore'</v>
      </c>
      <c r="P160">
        <f t="shared" si="52"/>
        <v>17</v>
      </c>
      <c r="Q160" s="3">
        <f>MAX(P:P)</f>
        <v>46</v>
      </c>
      <c r="R160" s="9" t="str">
        <f t="shared" si="53"/>
        <v xml:space="preserve">localStorage.StructureScore                             </v>
      </c>
      <c r="S160" s="7" t="str">
        <f t="shared" si="63"/>
        <v>ManagementAnalysis</v>
      </c>
      <c r="T160" t="str">
        <f t="shared" si="54"/>
        <v xml:space="preserve">'$StructureScore'                             </v>
      </c>
      <c r="U160" t="str">
        <f t="shared" si="55"/>
        <v>$StructureScore                              = NULL;// ManagementAnalysis</v>
      </c>
      <c r="V160" t="str">
        <f t="shared" si="56"/>
        <v xml:space="preserve">       if (typeof(localStorage.StructureScore                             )==  "undefined") { localStorage.StructureScore                              = 0};</v>
      </c>
      <c r="W160" t="str">
        <f t="shared" si="57"/>
        <v xml:space="preserve">         $StructureScore                                    =  $row["StructureScore"];</v>
      </c>
      <c r="X160" t="str">
        <f t="shared" si="58"/>
        <v xml:space="preserve">         localStorage.StructureScore                              = '&lt;php? echo $StructureScore?&gt;' ;</v>
      </c>
      <c r="Y160" t="str">
        <f t="shared" si="60"/>
        <v>$StructureScore                              =  $_POST['StructureScore'] ;</v>
      </c>
      <c r="Z160" t="str">
        <f t="shared" si="64"/>
        <v xml:space="preserve">       localStorage.StructureScore                              =  document.ScoreCardForm.StructureScore.value;</v>
      </c>
      <c r="AA160" t="str">
        <f t="shared" si="65"/>
        <v xml:space="preserve">   document.ScoreCardForm.StructureScore.value =  localStorage.StructureScore;</v>
      </c>
      <c r="AB160" t="s">
        <v>449</v>
      </c>
      <c r="AC160" t="str">
        <f t="shared" si="66"/>
        <v xml:space="preserve">           StructureScore  FLOAT,</v>
      </c>
      <c r="AD160" t="str">
        <f t="shared" si="59"/>
        <v xml:space="preserve">       StructureScore                              = '$StructureScore',</v>
      </c>
    </row>
    <row r="161" spans="1:30" x14ac:dyDescent="0.25">
      <c r="A161">
        <v>159</v>
      </c>
      <c r="B161" t="s">
        <v>867</v>
      </c>
      <c r="C161" t="s">
        <v>358</v>
      </c>
      <c r="D161" t="str">
        <f t="shared" si="61"/>
        <v>StructureComment</v>
      </c>
      <c r="E161" t="str">
        <f t="shared" si="62"/>
        <v>StructureComment</v>
      </c>
      <c r="F161" s="3">
        <f t="shared" si="45"/>
        <v>16</v>
      </c>
      <c r="G161" s="3">
        <f>MAX(F:F)</f>
        <v>43</v>
      </c>
      <c r="H161" s="14" t="str">
        <f t="shared" si="46"/>
        <v xml:space="preserve">StructureComment                           </v>
      </c>
      <c r="I161" t="str">
        <f>D161</f>
        <v>StructureComment</v>
      </c>
      <c r="J161" s="3">
        <f t="shared" si="47"/>
        <v>16</v>
      </c>
      <c r="K161" s="3">
        <f>MAX(J:J)</f>
        <v>43</v>
      </c>
      <c r="L161" s="14" t="str">
        <f t="shared" si="48"/>
        <v xml:space="preserve">StructureComment                           </v>
      </c>
      <c r="M161" t="str">
        <f t="shared" si="49"/>
        <v>'StructureComment'</v>
      </c>
      <c r="N161" t="str">
        <f t="shared" si="50"/>
        <v>$StructureComment</v>
      </c>
      <c r="O161" t="str">
        <f t="shared" si="51"/>
        <v>'$StructureComment'</v>
      </c>
      <c r="P161">
        <f t="shared" si="52"/>
        <v>19</v>
      </c>
      <c r="Q161" s="3">
        <f>MAX(P:P)</f>
        <v>46</v>
      </c>
      <c r="R161" s="9" t="str">
        <f t="shared" si="53"/>
        <v xml:space="preserve">localStorage.StructureComment                           </v>
      </c>
      <c r="S161" s="7" t="str">
        <f t="shared" si="63"/>
        <v>ManagementAnalysis</v>
      </c>
      <c r="T161" t="str">
        <f t="shared" si="54"/>
        <v xml:space="preserve">'$StructureComment'                           </v>
      </c>
      <c r="U161" t="str">
        <f t="shared" si="55"/>
        <v>$StructureComment                            = NULL;// ManagementAnalysis</v>
      </c>
      <c r="V161" t="str">
        <f t="shared" si="56"/>
        <v xml:space="preserve">       if (typeof(localStorage.StructureComment                           )==  "undefined") { localStorage.StructureComment                            = ""};</v>
      </c>
      <c r="W161" t="str">
        <f t="shared" si="57"/>
        <v xml:space="preserve">         $StructureComment                                  =  $row["StructureComment"];</v>
      </c>
      <c r="X161" t="str">
        <f t="shared" si="58"/>
        <v xml:space="preserve">         localStorage.StructureComment                            = '&lt;php? echo $StructureComment?&gt;' ;</v>
      </c>
      <c r="Y161" t="str">
        <f t="shared" si="60"/>
        <v>$StructureComment                            =  $_POST['StructureComment'] ;</v>
      </c>
      <c r="Z161" t="str">
        <f t="shared" si="64"/>
        <v xml:space="preserve">       localStorage.StructureComment                            =  document.ScoreCardForm.StructureComment.value;</v>
      </c>
      <c r="AA161" t="str">
        <f t="shared" si="65"/>
        <v xml:space="preserve">   document.ScoreCardForm.StructureComment.value =  localStorage.StructureComment;</v>
      </c>
      <c r="AB161" t="s">
        <v>1552</v>
      </c>
      <c r="AC161" t="str">
        <f t="shared" si="66"/>
        <v xml:space="preserve">           StructureComment  VARCHAR(250),</v>
      </c>
      <c r="AD161" t="str">
        <f t="shared" si="59"/>
        <v xml:space="preserve">       StructureComment                            = '$StructureComment',</v>
      </c>
    </row>
    <row r="162" spans="1:30" x14ac:dyDescent="0.25">
      <c r="A162">
        <v>160</v>
      </c>
      <c r="B162" t="s">
        <v>867</v>
      </c>
      <c r="C162" t="s">
        <v>1317</v>
      </c>
      <c r="D162" t="str">
        <f t="shared" si="61"/>
        <v>ManagementRating</v>
      </c>
      <c r="E162" t="str">
        <f t="shared" si="62"/>
        <v>ManagementRating</v>
      </c>
      <c r="F162" s="3">
        <f t="shared" si="45"/>
        <v>16</v>
      </c>
      <c r="G162" s="3">
        <f>MAX(F:F)</f>
        <v>43</v>
      </c>
      <c r="H162" s="14" t="str">
        <f t="shared" si="46"/>
        <v xml:space="preserve">ManagementRating                           </v>
      </c>
      <c r="I162" t="str">
        <f>D162</f>
        <v>ManagementRating</v>
      </c>
      <c r="J162" s="3">
        <f t="shared" si="47"/>
        <v>16</v>
      </c>
      <c r="K162" s="3">
        <f>MAX(J:J)</f>
        <v>43</v>
      </c>
      <c r="L162" s="14" t="str">
        <f t="shared" si="48"/>
        <v xml:space="preserve">ManagementRating                           </v>
      </c>
      <c r="M162" t="str">
        <f t="shared" si="49"/>
        <v>'ManagementRating'</v>
      </c>
      <c r="N162" t="str">
        <f t="shared" si="50"/>
        <v>$ManagementRating</v>
      </c>
      <c r="O162" t="str">
        <f t="shared" si="51"/>
        <v>'$ManagementRating'</v>
      </c>
      <c r="P162">
        <f t="shared" si="52"/>
        <v>19</v>
      </c>
      <c r="Q162" s="3">
        <f>MAX(P:P)</f>
        <v>46</v>
      </c>
      <c r="R162" s="9" t="str">
        <f t="shared" si="53"/>
        <v xml:space="preserve">localStorage.ManagementRating                           </v>
      </c>
      <c r="S162" s="7" t="str">
        <f t="shared" si="63"/>
        <v>ManagementAnalysis</v>
      </c>
      <c r="T162" t="str">
        <f t="shared" si="54"/>
        <v xml:space="preserve">'$ManagementRating'                           </v>
      </c>
      <c r="U162" t="str">
        <f t="shared" si="55"/>
        <v>$ManagementRating                            = NULL;// ManagementAnalysis</v>
      </c>
      <c r="V162" t="str">
        <f t="shared" si="56"/>
        <v xml:space="preserve">       if (typeof(localStorage.ManagementRating                           )==  "undefined") { localStorage.ManagementRating                            = "Medium"};</v>
      </c>
      <c r="W162" t="str">
        <f t="shared" si="57"/>
        <v xml:space="preserve">         $ManagementRating                                  =  $row["ManagementRating"];</v>
      </c>
      <c r="X162" t="str">
        <f t="shared" si="58"/>
        <v xml:space="preserve">         localStorage.ManagementRating                            = '&lt;php? echo $ManagementRating?&gt;' ;</v>
      </c>
      <c r="Y162" t="str">
        <f t="shared" si="60"/>
        <v>$ManagementRating                            =  $_POST['ManagementRating'] ;</v>
      </c>
      <c r="Z162" t="str">
        <f t="shared" si="64"/>
        <v xml:space="preserve">       localStorage.ManagementRating                            =  document.ScoreCardForm.ManagementRating.value;</v>
      </c>
      <c r="AA162" t="str">
        <f t="shared" si="65"/>
        <v xml:space="preserve">   document.ScoreCardForm.ManagementRating.value =  localStorage.ManagementRating;</v>
      </c>
      <c r="AB162" t="s">
        <v>449</v>
      </c>
      <c r="AC162" t="str">
        <f t="shared" si="66"/>
        <v xml:space="preserve">           ManagementRating  FLOAT,</v>
      </c>
      <c r="AD162" t="str">
        <f t="shared" si="59"/>
        <v xml:space="preserve">       ManagementRating                            = '$ManagementRating',</v>
      </c>
    </row>
    <row r="163" spans="1:30" x14ac:dyDescent="0.25">
      <c r="A163">
        <v>161</v>
      </c>
      <c r="B163" t="s">
        <v>867</v>
      </c>
      <c r="C163" t="s">
        <v>1318</v>
      </c>
      <c r="D163" t="str">
        <f t="shared" si="61"/>
        <v>ManagementMaxScore</v>
      </c>
      <c r="E163" t="str">
        <f t="shared" si="62"/>
        <v>ManagementMaxScore</v>
      </c>
      <c r="F163" s="3">
        <f t="shared" si="45"/>
        <v>18</v>
      </c>
      <c r="G163" s="3">
        <f>MAX(F:F)</f>
        <v>43</v>
      </c>
      <c r="H163" s="14" t="str">
        <f t="shared" si="46"/>
        <v xml:space="preserve">ManagementMaxScore                         </v>
      </c>
      <c r="I163" t="str">
        <f>D163</f>
        <v>ManagementMaxScore</v>
      </c>
      <c r="J163" s="3">
        <f t="shared" si="47"/>
        <v>18</v>
      </c>
      <c r="K163" s="3">
        <f>MAX(J:J)</f>
        <v>43</v>
      </c>
      <c r="L163" s="14" t="str">
        <f t="shared" si="48"/>
        <v xml:space="preserve">ManagementMaxScore                         </v>
      </c>
      <c r="M163" t="str">
        <f t="shared" si="49"/>
        <v>'ManagementMaxScore'</v>
      </c>
      <c r="N163" t="str">
        <f t="shared" si="50"/>
        <v>$ManagementMaxScore</v>
      </c>
      <c r="O163" t="str">
        <f t="shared" si="51"/>
        <v>'$ManagementMaxScore'</v>
      </c>
      <c r="P163">
        <f t="shared" si="52"/>
        <v>21</v>
      </c>
      <c r="Q163" s="3">
        <f>MAX(P:P)</f>
        <v>46</v>
      </c>
      <c r="R163" s="9" t="str">
        <f t="shared" si="53"/>
        <v xml:space="preserve">localStorage.ManagementMaxScore                         </v>
      </c>
      <c r="S163" s="7" t="str">
        <f t="shared" si="63"/>
        <v>ManagementAnalysis</v>
      </c>
      <c r="T163" t="str">
        <f t="shared" si="54"/>
        <v xml:space="preserve">'$ManagementMaxScore'                         </v>
      </c>
      <c r="U163" t="str">
        <f t="shared" si="55"/>
        <v>$ManagementMaxScore                          = NULL;// ManagementAnalysis</v>
      </c>
      <c r="V163" t="str">
        <f t="shared" si="56"/>
        <v xml:space="preserve">       if (typeof(localStorage.ManagementMaxScore                         )==  "undefined") { localStorage.ManagementMaxScore                          = 0};</v>
      </c>
      <c r="W163" t="str">
        <f t="shared" si="57"/>
        <v xml:space="preserve">         $ManagementMaxScore                                =  $row["ManagementMaxScore"];</v>
      </c>
      <c r="X163" t="str">
        <f t="shared" si="58"/>
        <v xml:space="preserve">         localStorage.ManagementMaxScore                          = '&lt;php? echo $ManagementMaxScore?&gt;' ;</v>
      </c>
      <c r="Y163" t="str">
        <f t="shared" si="60"/>
        <v>$ManagementMaxScore                          =  $_POST['ManagementMaxScore'] ;</v>
      </c>
      <c r="Z163" t="str">
        <f t="shared" si="64"/>
        <v xml:space="preserve">       localStorage.ManagementMaxScore                          =  document.ScoreCardForm.ManagementMaxScore.value;</v>
      </c>
      <c r="AA163" t="str">
        <f t="shared" si="65"/>
        <v xml:space="preserve">   document.ScoreCardForm.ManagementMaxScore.value =  localStorage.ManagementMaxScore;</v>
      </c>
      <c r="AB163" t="s">
        <v>449</v>
      </c>
      <c r="AC163" t="str">
        <f t="shared" si="66"/>
        <v xml:space="preserve">           ManagementMaxScore  FLOAT,</v>
      </c>
      <c r="AD163" t="str">
        <f t="shared" si="59"/>
        <v xml:space="preserve">       ManagementMaxScore                          = '$ManagementMaxScore',</v>
      </c>
    </row>
    <row r="164" spans="1:30" x14ac:dyDescent="0.25">
      <c r="A164">
        <v>162</v>
      </c>
      <c r="B164" t="s">
        <v>867</v>
      </c>
      <c r="C164" t="s">
        <v>1319</v>
      </c>
      <c r="D164" t="str">
        <f t="shared" si="61"/>
        <v>ManagementScore</v>
      </c>
      <c r="E164" t="str">
        <f t="shared" si="62"/>
        <v>ManagementScore</v>
      </c>
      <c r="F164" s="3">
        <f t="shared" si="45"/>
        <v>15</v>
      </c>
      <c r="G164" s="3">
        <f>MAX(F:F)</f>
        <v>43</v>
      </c>
      <c r="H164" s="14" t="str">
        <f t="shared" si="46"/>
        <v xml:space="preserve">ManagementScore                            </v>
      </c>
      <c r="I164" t="str">
        <f>D164</f>
        <v>ManagementScore</v>
      </c>
      <c r="J164" s="3">
        <f t="shared" si="47"/>
        <v>15</v>
      </c>
      <c r="K164" s="3">
        <f>MAX(J:J)</f>
        <v>43</v>
      </c>
      <c r="L164" s="14" t="str">
        <f t="shared" si="48"/>
        <v xml:space="preserve">ManagementScore                            </v>
      </c>
      <c r="M164" t="str">
        <f t="shared" si="49"/>
        <v>'ManagementScore'</v>
      </c>
      <c r="N164" t="str">
        <f t="shared" si="50"/>
        <v>$ManagementScore</v>
      </c>
      <c r="O164" t="str">
        <f t="shared" si="51"/>
        <v>'$ManagementScore'</v>
      </c>
      <c r="P164">
        <f t="shared" si="52"/>
        <v>18</v>
      </c>
      <c r="Q164" s="3">
        <f>MAX(P:P)</f>
        <v>46</v>
      </c>
      <c r="R164" s="9" t="str">
        <f t="shared" si="53"/>
        <v xml:space="preserve">localStorage.ManagementScore                            </v>
      </c>
      <c r="S164" s="7" t="str">
        <f t="shared" si="63"/>
        <v>ManagementAnalysis</v>
      </c>
      <c r="T164" t="str">
        <f t="shared" si="54"/>
        <v xml:space="preserve">'$ManagementScore'                            </v>
      </c>
      <c r="U164" t="str">
        <f t="shared" si="55"/>
        <v>$ManagementScore                             = NULL;// ManagementAnalysis</v>
      </c>
      <c r="V164" t="str">
        <f t="shared" si="56"/>
        <v xml:space="preserve">       if (typeof(localStorage.ManagementScore                            )==  "undefined") { localStorage.ManagementScore                             = 0};</v>
      </c>
      <c r="W164" t="str">
        <f t="shared" si="57"/>
        <v xml:space="preserve">         $ManagementScore                                   =  $row["ManagementScore"];</v>
      </c>
      <c r="X164" t="str">
        <f t="shared" si="58"/>
        <v xml:space="preserve">         localStorage.ManagementScore                             = '&lt;php? echo $ManagementScore?&gt;' ;</v>
      </c>
      <c r="Y164" t="str">
        <f t="shared" si="60"/>
        <v>$ManagementScore                             =  $_POST['ManagementScore'] ;</v>
      </c>
      <c r="Z164" t="str">
        <f t="shared" si="64"/>
        <v xml:space="preserve">       localStorage.ManagementScore                             =  document.ScoreCardForm.ManagementScore.value;</v>
      </c>
      <c r="AA164" t="str">
        <f t="shared" si="65"/>
        <v xml:space="preserve">   document.ScoreCardForm.ManagementScore.value =  localStorage.ManagementScore;</v>
      </c>
      <c r="AB164" t="s">
        <v>449</v>
      </c>
      <c r="AC164" t="str">
        <f t="shared" si="66"/>
        <v xml:space="preserve">           ManagementScore  FLOAT,</v>
      </c>
      <c r="AD164" t="str">
        <f t="shared" si="59"/>
        <v xml:space="preserve">       ManagementScore                             = '$ManagementScore',</v>
      </c>
    </row>
    <row r="165" spans="1:30" x14ac:dyDescent="0.25">
      <c r="A165">
        <v>163</v>
      </c>
      <c r="B165" t="s">
        <v>867</v>
      </c>
      <c r="C165" t="s">
        <v>359</v>
      </c>
      <c r="D165" t="str">
        <f t="shared" si="61"/>
        <v>ManagementComment</v>
      </c>
      <c r="E165" t="str">
        <f t="shared" si="62"/>
        <v>ManagementComment</v>
      </c>
      <c r="F165" s="3">
        <f t="shared" si="45"/>
        <v>17</v>
      </c>
      <c r="G165" s="3">
        <f>MAX(F:F)</f>
        <v>43</v>
      </c>
      <c r="H165" s="14" t="str">
        <f t="shared" si="46"/>
        <v xml:space="preserve">ManagementComment                          </v>
      </c>
      <c r="I165" t="str">
        <f>D165</f>
        <v>ManagementComment</v>
      </c>
      <c r="J165" s="3">
        <f t="shared" si="47"/>
        <v>17</v>
      </c>
      <c r="K165" s="3">
        <f>MAX(J:J)</f>
        <v>43</v>
      </c>
      <c r="L165" s="14" t="str">
        <f t="shared" si="48"/>
        <v xml:space="preserve">ManagementComment                          </v>
      </c>
      <c r="M165" t="str">
        <f t="shared" si="49"/>
        <v>'ManagementComment'</v>
      </c>
      <c r="N165" t="str">
        <f t="shared" si="50"/>
        <v>$ManagementComment</v>
      </c>
      <c r="O165" t="str">
        <f t="shared" si="51"/>
        <v>'$ManagementComment'</v>
      </c>
      <c r="P165">
        <f t="shared" si="52"/>
        <v>20</v>
      </c>
      <c r="Q165" s="3">
        <f>MAX(P:P)</f>
        <v>46</v>
      </c>
      <c r="R165" s="9" t="str">
        <f t="shared" si="53"/>
        <v xml:space="preserve">localStorage.ManagementComment                          </v>
      </c>
      <c r="S165" s="7" t="str">
        <f t="shared" si="63"/>
        <v>ManagementAnalysis</v>
      </c>
      <c r="T165" t="str">
        <f t="shared" si="54"/>
        <v xml:space="preserve">'$ManagementComment'                          </v>
      </c>
      <c r="U165" t="str">
        <f t="shared" si="55"/>
        <v>$ManagementComment                           = NULL;// ManagementAnalysis</v>
      </c>
      <c r="V165" t="str">
        <f t="shared" si="56"/>
        <v xml:space="preserve">       if (typeof(localStorage.ManagementComment                          )==  "undefined") { localStorage.ManagementComment                           = ""};</v>
      </c>
      <c r="W165" t="str">
        <f t="shared" si="57"/>
        <v xml:space="preserve">         $ManagementComment                                 =  $row["ManagementComment"];</v>
      </c>
      <c r="X165" t="str">
        <f t="shared" si="58"/>
        <v xml:space="preserve">         localStorage.ManagementComment                           = '&lt;php? echo $ManagementComment?&gt;' ;</v>
      </c>
      <c r="Y165" t="str">
        <f t="shared" si="60"/>
        <v>$ManagementComment                           =  $_POST['ManagementComment'] ;</v>
      </c>
      <c r="Z165" t="str">
        <f t="shared" si="64"/>
        <v xml:space="preserve">       localStorage.ManagementComment                           =  document.ScoreCardForm.ManagementComment.value;</v>
      </c>
      <c r="AA165" t="str">
        <f t="shared" si="65"/>
        <v xml:space="preserve">   document.ScoreCardForm.ManagementComment.value =  localStorage.ManagementComment;</v>
      </c>
      <c r="AB165" t="s">
        <v>1552</v>
      </c>
      <c r="AC165" t="str">
        <f t="shared" si="66"/>
        <v xml:space="preserve">           ManagementComment  VARCHAR(250),</v>
      </c>
      <c r="AD165" t="str">
        <f t="shared" si="59"/>
        <v xml:space="preserve">       ManagementComment                           = '$ManagementComment',</v>
      </c>
    </row>
    <row r="166" spans="1:30" x14ac:dyDescent="0.25">
      <c r="A166">
        <v>164</v>
      </c>
      <c r="B166" t="s">
        <v>867</v>
      </c>
      <c r="C166" t="s">
        <v>1320</v>
      </c>
      <c r="D166" t="str">
        <f t="shared" si="61"/>
        <v>SuccessionPlanningRating</v>
      </c>
      <c r="E166" t="str">
        <f t="shared" si="62"/>
        <v>SuccessionPlanningRating</v>
      </c>
      <c r="F166" s="3">
        <f t="shared" si="45"/>
        <v>24</v>
      </c>
      <c r="G166" s="3">
        <f>MAX(F:F)</f>
        <v>43</v>
      </c>
      <c r="H166" s="14" t="str">
        <f t="shared" si="46"/>
        <v xml:space="preserve">SuccessionPlanningRating                   </v>
      </c>
      <c r="I166" t="str">
        <f>D166</f>
        <v>SuccessionPlanningRating</v>
      </c>
      <c r="J166" s="3">
        <f t="shared" si="47"/>
        <v>24</v>
      </c>
      <c r="K166" s="3">
        <f>MAX(J:J)</f>
        <v>43</v>
      </c>
      <c r="L166" s="14" t="str">
        <f t="shared" si="48"/>
        <v xml:space="preserve">SuccessionPlanningRating                   </v>
      </c>
      <c r="M166" t="str">
        <f t="shared" si="49"/>
        <v>'SuccessionPlanningRating'</v>
      </c>
      <c r="N166" t="str">
        <f t="shared" si="50"/>
        <v>$SuccessionPlanningRating</v>
      </c>
      <c r="O166" t="str">
        <f t="shared" si="51"/>
        <v>'$SuccessionPlanningRating'</v>
      </c>
      <c r="P166">
        <f t="shared" si="52"/>
        <v>27</v>
      </c>
      <c r="Q166" s="3">
        <f>MAX(P:P)</f>
        <v>46</v>
      </c>
      <c r="R166" s="9" t="str">
        <f t="shared" si="53"/>
        <v xml:space="preserve">localStorage.SuccessionPlanningRating                   </v>
      </c>
      <c r="S166" s="7" t="str">
        <f t="shared" si="63"/>
        <v>ManagementAnalysis</v>
      </c>
      <c r="T166" t="str">
        <f t="shared" si="54"/>
        <v xml:space="preserve">'$SuccessionPlanningRating'                   </v>
      </c>
      <c r="U166" t="str">
        <f t="shared" si="55"/>
        <v>$SuccessionPlanningRating                    = NULL;// ManagementAnalysis</v>
      </c>
      <c r="V166" t="str">
        <f t="shared" si="56"/>
        <v xml:space="preserve">       if (typeof(localStorage.SuccessionPlanningRating                   )==  "undefined") { localStorage.SuccessionPlanningRating                    = "Medium"};</v>
      </c>
      <c r="W166" t="str">
        <f t="shared" si="57"/>
        <v xml:space="preserve">         $SuccessionPlanningRating                          =  $row["SuccessionPlanningRating"];</v>
      </c>
      <c r="X166" t="str">
        <f t="shared" si="58"/>
        <v xml:space="preserve">         localStorage.SuccessionPlanningRating                    = '&lt;php? echo $SuccessionPlanningRating?&gt;' ;</v>
      </c>
      <c r="Y166" t="str">
        <f t="shared" si="60"/>
        <v>$SuccessionPlanningRating                    =  $_POST['SuccessionPlanningRating'] ;</v>
      </c>
      <c r="Z166" t="str">
        <f t="shared" si="64"/>
        <v xml:space="preserve">       localStorage.SuccessionPlanningRating                    =  document.ScoreCardForm.SuccessionPlanningRating.value;</v>
      </c>
      <c r="AA166" t="str">
        <f t="shared" si="65"/>
        <v xml:space="preserve">   document.ScoreCardForm.SuccessionPlanningRating.value =  localStorage.SuccessionPlanningRating;</v>
      </c>
      <c r="AB166" t="s">
        <v>449</v>
      </c>
      <c r="AC166" t="str">
        <f t="shared" si="66"/>
        <v xml:space="preserve">           SuccessionPlanningRating  FLOAT,</v>
      </c>
      <c r="AD166" t="str">
        <f t="shared" si="59"/>
        <v xml:space="preserve">       SuccessionPlanningRating                    = '$SuccessionPlanningRating',</v>
      </c>
    </row>
    <row r="167" spans="1:30" x14ac:dyDescent="0.25">
      <c r="A167">
        <v>165</v>
      </c>
      <c r="B167" t="s">
        <v>867</v>
      </c>
      <c r="C167" t="s">
        <v>1321</v>
      </c>
      <c r="D167" t="str">
        <f t="shared" si="61"/>
        <v>SuccessionPlanningMaxScore</v>
      </c>
      <c r="E167" t="str">
        <f t="shared" si="62"/>
        <v>SuccessionPlanningMaxScore</v>
      </c>
      <c r="F167" s="3">
        <f t="shared" si="45"/>
        <v>26</v>
      </c>
      <c r="G167" s="3">
        <f>MAX(F:F)</f>
        <v>43</v>
      </c>
      <c r="H167" s="14" t="str">
        <f t="shared" si="46"/>
        <v xml:space="preserve">SuccessionPlanningMaxScore                 </v>
      </c>
      <c r="I167" t="str">
        <f>D167</f>
        <v>SuccessionPlanningMaxScore</v>
      </c>
      <c r="J167" s="3">
        <f t="shared" si="47"/>
        <v>26</v>
      </c>
      <c r="K167" s="3">
        <f>MAX(J:J)</f>
        <v>43</v>
      </c>
      <c r="L167" s="14" t="str">
        <f t="shared" si="48"/>
        <v xml:space="preserve">SuccessionPlanningMaxScore                 </v>
      </c>
      <c r="M167" t="str">
        <f t="shared" si="49"/>
        <v>'SuccessionPlanningMaxScore'</v>
      </c>
      <c r="N167" t="str">
        <f t="shared" si="50"/>
        <v>$SuccessionPlanningMaxScore</v>
      </c>
      <c r="O167" t="str">
        <f t="shared" si="51"/>
        <v>'$SuccessionPlanningMaxScore'</v>
      </c>
      <c r="P167">
        <f t="shared" si="52"/>
        <v>29</v>
      </c>
      <c r="Q167" s="3">
        <f>MAX(P:P)</f>
        <v>46</v>
      </c>
      <c r="R167" s="9" t="str">
        <f t="shared" si="53"/>
        <v xml:space="preserve">localStorage.SuccessionPlanningMaxScore                 </v>
      </c>
      <c r="S167" s="7" t="str">
        <f t="shared" si="63"/>
        <v>ManagementAnalysis</v>
      </c>
      <c r="T167" t="str">
        <f t="shared" si="54"/>
        <v xml:space="preserve">'$SuccessionPlanningMaxScore'                 </v>
      </c>
      <c r="U167" t="str">
        <f t="shared" si="55"/>
        <v>$SuccessionPlanningMaxScore                  = NULL;// ManagementAnalysis</v>
      </c>
      <c r="V167" t="str">
        <f t="shared" si="56"/>
        <v xml:space="preserve">       if (typeof(localStorage.SuccessionPlanningMaxScore                 )==  "undefined") { localStorage.SuccessionPlanningMaxScore                  = 0};</v>
      </c>
      <c r="W167" t="str">
        <f t="shared" si="57"/>
        <v xml:space="preserve">         $SuccessionPlanningMaxScore                        =  $row["SuccessionPlanningMaxScore"];</v>
      </c>
      <c r="X167" t="str">
        <f t="shared" si="58"/>
        <v xml:space="preserve">         localStorage.SuccessionPlanningMaxScore                  = '&lt;php? echo $SuccessionPlanningMaxScore?&gt;' ;</v>
      </c>
      <c r="Y167" t="str">
        <f t="shared" si="60"/>
        <v>$SuccessionPlanningMaxScore                  =  $_POST['SuccessionPlanningMaxScore'] ;</v>
      </c>
      <c r="Z167" t="str">
        <f t="shared" si="64"/>
        <v xml:space="preserve">       localStorage.SuccessionPlanningMaxScore                  =  document.ScoreCardForm.SuccessionPlanningMaxScore.value;</v>
      </c>
      <c r="AA167" t="str">
        <f t="shared" si="65"/>
        <v xml:space="preserve">   document.ScoreCardForm.SuccessionPlanningMaxScore.value =  localStorage.SuccessionPlanningMaxScore;</v>
      </c>
      <c r="AB167" t="s">
        <v>449</v>
      </c>
      <c r="AC167" t="str">
        <f t="shared" si="66"/>
        <v xml:space="preserve">           SuccessionPlanningMaxScore  FLOAT,</v>
      </c>
      <c r="AD167" t="str">
        <f t="shared" si="59"/>
        <v xml:space="preserve">       SuccessionPlanningMaxScore                  = '$SuccessionPlanningMaxScore',</v>
      </c>
    </row>
    <row r="168" spans="1:30" x14ac:dyDescent="0.25">
      <c r="A168">
        <v>166</v>
      </c>
      <c r="B168" t="s">
        <v>867</v>
      </c>
      <c r="C168" t="s">
        <v>1322</v>
      </c>
      <c r="D168" t="str">
        <f t="shared" si="61"/>
        <v>SuccessionPlanningScore</v>
      </c>
      <c r="E168" t="str">
        <f t="shared" si="62"/>
        <v>SuccessionPlanningScore</v>
      </c>
      <c r="F168" s="3">
        <f t="shared" si="45"/>
        <v>23</v>
      </c>
      <c r="G168" s="3">
        <f>MAX(F:F)</f>
        <v>43</v>
      </c>
      <c r="H168" s="14" t="str">
        <f t="shared" si="46"/>
        <v xml:space="preserve">SuccessionPlanningScore                    </v>
      </c>
      <c r="I168" t="str">
        <f>D168</f>
        <v>SuccessionPlanningScore</v>
      </c>
      <c r="J168" s="3">
        <f t="shared" si="47"/>
        <v>23</v>
      </c>
      <c r="K168" s="3">
        <f>MAX(J:J)</f>
        <v>43</v>
      </c>
      <c r="L168" s="14" t="str">
        <f t="shared" si="48"/>
        <v xml:space="preserve">SuccessionPlanningScore                    </v>
      </c>
      <c r="M168" t="str">
        <f t="shared" si="49"/>
        <v>'SuccessionPlanningScore'</v>
      </c>
      <c r="N168" t="str">
        <f t="shared" si="50"/>
        <v>$SuccessionPlanningScore</v>
      </c>
      <c r="O168" t="str">
        <f t="shared" si="51"/>
        <v>'$SuccessionPlanningScore'</v>
      </c>
      <c r="P168">
        <f t="shared" si="52"/>
        <v>26</v>
      </c>
      <c r="Q168" s="3">
        <f>MAX(P:P)</f>
        <v>46</v>
      </c>
      <c r="R168" s="9" t="str">
        <f t="shared" si="53"/>
        <v xml:space="preserve">localStorage.SuccessionPlanningScore                    </v>
      </c>
      <c r="S168" s="7" t="str">
        <f t="shared" si="63"/>
        <v>ManagementAnalysis</v>
      </c>
      <c r="T168" t="str">
        <f t="shared" si="54"/>
        <v xml:space="preserve">'$SuccessionPlanningScore'                    </v>
      </c>
      <c r="U168" t="str">
        <f t="shared" si="55"/>
        <v>$SuccessionPlanningScore                     = NULL;// ManagementAnalysis</v>
      </c>
      <c r="V168" t="str">
        <f t="shared" si="56"/>
        <v xml:space="preserve">       if (typeof(localStorage.SuccessionPlanningScore                    )==  "undefined") { localStorage.SuccessionPlanningScore                     = 0};</v>
      </c>
      <c r="W168" t="str">
        <f t="shared" si="57"/>
        <v xml:space="preserve">         $SuccessionPlanningScore                           =  $row["SuccessionPlanningScore"];</v>
      </c>
      <c r="X168" t="str">
        <f t="shared" si="58"/>
        <v xml:space="preserve">         localStorage.SuccessionPlanningScore                     = '&lt;php? echo $SuccessionPlanningScore?&gt;' ;</v>
      </c>
      <c r="Y168" t="str">
        <f t="shared" si="60"/>
        <v>$SuccessionPlanningScore                     =  $_POST['SuccessionPlanningScore'] ;</v>
      </c>
      <c r="Z168" t="str">
        <f t="shared" si="64"/>
        <v xml:space="preserve">       localStorage.SuccessionPlanningScore                     =  document.ScoreCardForm.SuccessionPlanningScore.value;</v>
      </c>
      <c r="AA168" t="str">
        <f t="shared" si="65"/>
        <v xml:space="preserve">   document.ScoreCardForm.SuccessionPlanningScore.value =  localStorage.SuccessionPlanningScore;</v>
      </c>
      <c r="AB168" t="s">
        <v>449</v>
      </c>
      <c r="AC168" t="str">
        <f t="shared" si="66"/>
        <v xml:space="preserve">           SuccessionPlanningScore  FLOAT,</v>
      </c>
      <c r="AD168" t="str">
        <f t="shared" si="59"/>
        <v xml:space="preserve">       SuccessionPlanningScore                     = '$SuccessionPlanningScore',</v>
      </c>
    </row>
    <row r="169" spans="1:30" x14ac:dyDescent="0.25">
      <c r="A169">
        <v>167</v>
      </c>
      <c r="B169" t="s">
        <v>867</v>
      </c>
      <c r="C169" t="s">
        <v>360</v>
      </c>
      <c r="D169" t="str">
        <f t="shared" si="61"/>
        <v>SuccessionPlanningComment</v>
      </c>
      <c r="E169" t="str">
        <f t="shared" si="62"/>
        <v>SuccessionPlanningComment</v>
      </c>
      <c r="F169" s="3">
        <f t="shared" si="45"/>
        <v>25</v>
      </c>
      <c r="G169" s="3">
        <f>MAX(F:F)</f>
        <v>43</v>
      </c>
      <c r="H169" s="14" t="str">
        <f t="shared" si="46"/>
        <v xml:space="preserve">SuccessionPlanningComment                  </v>
      </c>
      <c r="I169" t="str">
        <f>D169</f>
        <v>SuccessionPlanningComment</v>
      </c>
      <c r="J169" s="3">
        <f t="shared" si="47"/>
        <v>25</v>
      </c>
      <c r="K169" s="3">
        <f>MAX(J:J)</f>
        <v>43</v>
      </c>
      <c r="L169" s="14" t="str">
        <f t="shared" si="48"/>
        <v xml:space="preserve">SuccessionPlanningComment                  </v>
      </c>
      <c r="M169" t="str">
        <f t="shared" si="49"/>
        <v>'SuccessionPlanningComment'</v>
      </c>
      <c r="N169" t="str">
        <f t="shared" si="50"/>
        <v>$SuccessionPlanningComment</v>
      </c>
      <c r="O169" t="str">
        <f t="shared" si="51"/>
        <v>'$SuccessionPlanningComment'</v>
      </c>
      <c r="P169">
        <f t="shared" si="52"/>
        <v>28</v>
      </c>
      <c r="Q169" s="3">
        <f>MAX(P:P)</f>
        <v>46</v>
      </c>
      <c r="R169" s="9" t="str">
        <f t="shared" si="53"/>
        <v xml:space="preserve">localStorage.SuccessionPlanningComment                  </v>
      </c>
      <c r="S169" s="7" t="str">
        <f t="shared" si="63"/>
        <v>ManagementAnalysis</v>
      </c>
      <c r="T169" t="str">
        <f t="shared" si="54"/>
        <v xml:space="preserve">'$SuccessionPlanningComment'                  </v>
      </c>
      <c r="U169" t="str">
        <f t="shared" si="55"/>
        <v>$SuccessionPlanningComment                   = NULL;// ManagementAnalysis</v>
      </c>
      <c r="V169" t="str">
        <f t="shared" si="56"/>
        <v xml:space="preserve">       if (typeof(localStorage.SuccessionPlanningComment                  )==  "undefined") { localStorage.SuccessionPlanningComment                   = ""};</v>
      </c>
      <c r="W169" t="str">
        <f t="shared" si="57"/>
        <v xml:space="preserve">         $SuccessionPlanningComment                         =  $row["SuccessionPlanningComment"];</v>
      </c>
      <c r="X169" t="str">
        <f t="shared" si="58"/>
        <v xml:space="preserve">         localStorage.SuccessionPlanningComment                   = '&lt;php? echo $SuccessionPlanningComment?&gt;' ;</v>
      </c>
      <c r="Y169" t="str">
        <f t="shared" si="60"/>
        <v>$SuccessionPlanningComment                   =  $_POST['SuccessionPlanningComment'] ;</v>
      </c>
      <c r="Z169" t="str">
        <f t="shared" si="64"/>
        <v xml:space="preserve">       localStorage.SuccessionPlanningComment                   =  document.ScoreCardForm.SuccessionPlanningComment.value;</v>
      </c>
      <c r="AA169" t="str">
        <f t="shared" si="65"/>
        <v xml:space="preserve">   document.ScoreCardForm.SuccessionPlanningComment.value =  localStorage.SuccessionPlanningComment;</v>
      </c>
      <c r="AB169" t="s">
        <v>1552</v>
      </c>
      <c r="AC169" t="str">
        <f t="shared" si="66"/>
        <v xml:space="preserve">           SuccessionPlanningComment  VARCHAR(250),</v>
      </c>
      <c r="AD169" t="str">
        <f t="shared" si="59"/>
        <v xml:space="preserve">       SuccessionPlanningComment                   = '$SuccessionPlanningComment',</v>
      </c>
    </row>
    <row r="170" spans="1:30" x14ac:dyDescent="0.25">
      <c r="A170">
        <v>168</v>
      </c>
      <c r="B170" t="s">
        <v>867</v>
      </c>
      <c r="C170" t="s">
        <v>1323</v>
      </c>
      <c r="D170" t="str">
        <f t="shared" si="61"/>
        <v>OrganisationalPlanningRating</v>
      </c>
      <c r="E170" t="str">
        <f t="shared" si="62"/>
        <v>OrganisationalPlanningRating</v>
      </c>
      <c r="F170" s="3">
        <f t="shared" si="45"/>
        <v>28</v>
      </c>
      <c r="G170" s="3">
        <f>MAX(F:F)</f>
        <v>43</v>
      </c>
      <c r="H170" s="14" t="str">
        <f t="shared" si="46"/>
        <v xml:space="preserve">OrganisationalPlanningRating               </v>
      </c>
      <c r="I170" t="str">
        <f>D170</f>
        <v>OrganisationalPlanningRating</v>
      </c>
      <c r="J170" s="3">
        <f t="shared" si="47"/>
        <v>28</v>
      </c>
      <c r="K170" s="3">
        <f>MAX(J:J)</f>
        <v>43</v>
      </c>
      <c r="L170" s="14" t="str">
        <f t="shared" si="48"/>
        <v xml:space="preserve">OrganisationalPlanningRating               </v>
      </c>
      <c r="M170" t="str">
        <f t="shared" si="49"/>
        <v>'OrganisationalPlanningRating'</v>
      </c>
      <c r="N170" t="str">
        <f t="shared" si="50"/>
        <v>$OrganisationalPlanningRating</v>
      </c>
      <c r="O170" t="str">
        <f t="shared" si="51"/>
        <v>'$OrganisationalPlanningRating'</v>
      </c>
      <c r="P170">
        <f t="shared" si="52"/>
        <v>31</v>
      </c>
      <c r="Q170" s="3">
        <f>MAX(P:P)</f>
        <v>46</v>
      </c>
      <c r="R170" s="9" t="str">
        <f t="shared" si="53"/>
        <v xml:space="preserve">localStorage.OrganisationalPlanningRating               </v>
      </c>
      <c r="S170" s="7" t="str">
        <f t="shared" si="63"/>
        <v>ManagementAnalysis</v>
      </c>
      <c r="T170" t="str">
        <f t="shared" si="54"/>
        <v xml:space="preserve">'$OrganisationalPlanningRating'               </v>
      </c>
      <c r="U170" t="str">
        <f t="shared" si="55"/>
        <v>$OrganisationalPlanningRating                = NULL;// ManagementAnalysis</v>
      </c>
      <c r="V170" t="str">
        <f t="shared" si="56"/>
        <v xml:space="preserve">       if (typeof(localStorage.OrganisationalPlanningRating               )==  "undefined") { localStorage.OrganisationalPlanningRating                = "Medium"};</v>
      </c>
      <c r="W170" t="str">
        <f t="shared" si="57"/>
        <v xml:space="preserve">         $OrganisationalPlanningRating                      =  $row["OrganisationalPlanningRating"];</v>
      </c>
      <c r="X170" t="str">
        <f t="shared" si="58"/>
        <v xml:space="preserve">         localStorage.OrganisationalPlanningRating                = '&lt;php? echo $OrganisationalPlanningRating?&gt;' ;</v>
      </c>
      <c r="Y170" t="str">
        <f t="shared" si="60"/>
        <v>$OrganisationalPlanningRating                =  $_POST['OrganisationalPlanningRating'] ;</v>
      </c>
      <c r="Z170" t="str">
        <f t="shared" si="64"/>
        <v xml:space="preserve">       localStorage.OrganisationalPlanningRating                =  document.ScoreCardForm.OrganisationalPlanningRating.value;</v>
      </c>
      <c r="AA170" t="str">
        <f t="shared" si="65"/>
        <v xml:space="preserve">   document.ScoreCardForm.OrganisationalPlanningRating.value =  localStorage.OrganisationalPlanningRating;</v>
      </c>
      <c r="AB170" t="s">
        <v>449</v>
      </c>
      <c r="AC170" t="str">
        <f t="shared" si="66"/>
        <v xml:space="preserve">           OrganisationalPlanningRating  FLOAT,</v>
      </c>
      <c r="AD170" t="str">
        <f t="shared" si="59"/>
        <v xml:space="preserve">       OrganisationalPlanningRating                = '$OrganisationalPlanningRating',</v>
      </c>
    </row>
    <row r="171" spans="1:30" x14ac:dyDescent="0.25">
      <c r="A171">
        <v>169</v>
      </c>
      <c r="B171" t="s">
        <v>867</v>
      </c>
      <c r="C171" t="s">
        <v>1324</v>
      </c>
      <c r="D171" t="str">
        <f t="shared" si="61"/>
        <v>OrganisationalPlanningMaxScore</v>
      </c>
      <c r="E171" t="str">
        <f t="shared" si="62"/>
        <v>OrganisationalPlanningMaxScore</v>
      </c>
      <c r="F171" s="3">
        <f t="shared" si="45"/>
        <v>30</v>
      </c>
      <c r="G171" s="3">
        <f>MAX(F:F)</f>
        <v>43</v>
      </c>
      <c r="H171" s="14" t="str">
        <f t="shared" si="46"/>
        <v xml:space="preserve">OrganisationalPlanningMaxScore             </v>
      </c>
      <c r="I171" t="str">
        <f>D171</f>
        <v>OrganisationalPlanningMaxScore</v>
      </c>
      <c r="J171" s="3">
        <f t="shared" si="47"/>
        <v>30</v>
      </c>
      <c r="K171" s="3">
        <f>MAX(J:J)</f>
        <v>43</v>
      </c>
      <c r="L171" s="14" t="str">
        <f t="shared" si="48"/>
        <v xml:space="preserve">OrganisationalPlanningMaxScore             </v>
      </c>
      <c r="M171" t="str">
        <f t="shared" si="49"/>
        <v>'OrganisationalPlanningMaxScore'</v>
      </c>
      <c r="N171" t="str">
        <f t="shared" si="50"/>
        <v>$OrganisationalPlanningMaxScore</v>
      </c>
      <c r="O171" t="str">
        <f t="shared" si="51"/>
        <v>'$OrganisationalPlanningMaxScore'</v>
      </c>
      <c r="P171">
        <f t="shared" si="52"/>
        <v>33</v>
      </c>
      <c r="Q171" s="3">
        <f>MAX(P:P)</f>
        <v>46</v>
      </c>
      <c r="R171" s="9" t="str">
        <f t="shared" si="53"/>
        <v xml:space="preserve">localStorage.OrganisationalPlanningMaxScore             </v>
      </c>
      <c r="S171" s="7" t="str">
        <f t="shared" si="63"/>
        <v>ManagementAnalysis</v>
      </c>
      <c r="T171" t="str">
        <f t="shared" si="54"/>
        <v xml:space="preserve">'$OrganisationalPlanningMaxScore'             </v>
      </c>
      <c r="U171" t="str">
        <f t="shared" si="55"/>
        <v>$OrganisationalPlanningMaxScore              = NULL;// ManagementAnalysis</v>
      </c>
      <c r="V171" t="str">
        <f t="shared" si="56"/>
        <v xml:space="preserve">       if (typeof(localStorage.OrganisationalPlanningMaxScore             )==  "undefined") { localStorage.OrganisationalPlanningMaxScore              = 0};</v>
      </c>
      <c r="W171" t="str">
        <f t="shared" si="57"/>
        <v xml:space="preserve">         $OrganisationalPlanningMaxScore                    =  $row["OrganisationalPlanningMaxScore"];</v>
      </c>
      <c r="X171" t="str">
        <f t="shared" si="58"/>
        <v xml:space="preserve">         localStorage.OrganisationalPlanningMaxScore              = '&lt;php? echo $OrganisationalPlanningMaxScore?&gt;' ;</v>
      </c>
      <c r="Y171" t="str">
        <f t="shared" si="60"/>
        <v>$OrganisationalPlanningMaxScore              =  $_POST['OrganisationalPlanningMaxScore'] ;</v>
      </c>
      <c r="Z171" t="str">
        <f t="shared" si="64"/>
        <v xml:space="preserve">       localStorage.OrganisationalPlanningMaxScore              =  document.ScoreCardForm.OrganisationalPlanningMaxScore.value;</v>
      </c>
      <c r="AA171" t="str">
        <f t="shared" si="65"/>
        <v xml:space="preserve">   document.ScoreCardForm.OrganisationalPlanningMaxScore.value =  localStorage.OrganisationalPlanningMaxScore;</v>
      </c>
      <c r="AB171" t="s">
        <v>449</v>
      </c>
      <c r="AC171" t="str">
        <f t="shared" si="66"/>
        <v xml:space="preserve">           OrganisationalPlanningMaxScore  FLOAT,</v>
      </c>
      <c r="AD171" t="str">
        <f t="shared" si="59"/>
        <v xml:space="preserve">       OrganisationalPlanningMaxScore              = '$OrganisationalPlanningMaxScore',</v>
      </c>
    </row>
    <row r="172" spans="1:30" x14ac:dyDescent="0.25">
      <c r="A172">
        <v>170</v>
      </c>
      <c r="B172" t="s">
        <v>867</v>
      </c>
      <c r="C172" t="s">
        <v>1325</v>
      </c>
      <c r="D172" t="str">
        <f t="shared" si="61"/>
        <v>OrganisationalPlanningScore</v>
      </c>
      <c r="E172" t="str">
        <f t="shared" si="62"/>
        <v>OrganisationalPlanningScore</v>
      </c>
      <c r="F172" s="3">
        <f t="shared" si="45"/>
        <v>27</v>
      </c>
      <c r="G172" s="3">
        <f>MAX(F:F)</f>
        <v>43</v>
      </c>
      <c r="H172" s="14" t="str">
        <f t="shared" si="46"/>
        <v xml:space="preserve">OrganisationalPlanningScore                </v>
      </c>
      <c r="I172" t="str">
        <f>D172</f>
        <v>OrganisationalPlanningScore</v>
      </c>
      <c r="J172" s="3">
        <f t="shared" si="47"/>
        <v>27</v>
      </c>
      <c r="K172" s="3">
        <f>MAX(J:J)</f>
        <v>43</v>
      </c>
      <c r="L172" s="14" t="str">
        <f t="shared" si="48"/>
        <v xml:space="preserve">OrganisationalPlanningScore                </v>
      </c>
      <c r="M172" t="str">
        <f t="shared" si="49"/>
        <v>'OrganisationalPlanningScore'</v>
      </c>
      <c r="N172" t="str">
        <f t="shared" si="50"/>
        <v>$OrganisationalPlanningScore</v>
      </c>
      <c r="O172" t="str">
        <f t="shared" si="51"/>
        <v>'$OrganisationalPlanningScore'</v>
      </c>
      <c r="P172">
        <f t="shared" si="52"/>
        <v>30</v>
      </c>
      <c r="Q172" s="3">
        <f>MAX(P:P)</f>
        <v>46</v>
      </c>
      <c r="R172" s="9" t="str">
        <f t="shared" si="53"/>
        <v xml:space="preserve">localStorage.OrganisationalPlanningScore                </v>
      </c>
      <c r="S172" s="7" t="str">
        <f t="shared" si="63"/>
        <v>ManagementAnalysis</v>
      </c>
      <c r="T172" t="str">
        <f t="shared" si="54"/>
        <v xml:space="preserve">'$OrganisationalPlanningScore'                </v>
      </c>
      <c r="U172" t="str">
        <f t="shared" si="55"/>
        <v>$OrganisationalPlanningScore                 = NULL;// ManagementAnalysis</v>
      </c>
      <c r="V172" t="str">
        <f t="shared" si="56"/>
        <v xml:space="preserve">       if (typeof(localStorage.OrganisationalPlanningScore                )==  "undefined") { localStorage.OrganisationalPlanningScore                 = 0};</v>
      </c>
      <c r="W172" t="str">
        <f t="shared" si="57"/>
        <v xml:space="preserve">         $OrganisationalPlanningScore                       =  $row["OrganisationalPlanningScore"];</v>
      </c>
      <c r="X172" t="str">
        <f t="shared" si="58"/>
        <v xml:space="preserve">         localStorage.OrganisationalPlanningScore                 = '&lt;php? echo $OrganisationalPlanningScore?&gt;' ;</v>
      </c>
      <c r="Y172" t="str">
        <f t="shared" si="60"/>
        <v>$OrganisationalPlanningScore                 =  $_POST['OrganisationalPlanningScore'] ;</v>
      </c>
      <c r="Z172" t="str">
        <f t="shared" si="64"/>
        <v xml:space="preserve">       localStorage.OrganisationalPlanningScore                 =  document.ScoreCardForm.OrganisationalPlanningScore.value;</v>
      </c>
      <c r="AA172" t="str">
        <f t="shared" si="65"/>
        <v xml:space="preserve">   document.ScoreCardForm.OrganisationalPlanningScore.value =  localStorage.OrganisationalPlanningScore;</v>
      </c>
      <c r="AB172" t="s">
        <v>449</v>
      </c>
      <c r="AC172" t="str">
        <f t="shared" si="66"/>
        <v xml:space="preserve">           OrganisationalPlanningScore  FLOAT,</v>
      </c>
      <c r="AD172" t="str">
        <f t="shared" si="59"/>
        <v xml:space="preserve">       OrganisationalPlanningScore                 = '$OrganisationalPlanningScore',</v>
      </c>
    </row>
    <row r="173" spans="1:30" x14ac:dyDescent="0.25">
      <c r="A173">
        <v>171</v>
      </c>
      <c r="B173" t="s">
        <v>867</v>
      </c>
      <c r="C173" t="s">
        <v>361</v>
      </c>
      <c r="D173" t="str">
        <f t="shared" si="61"/>
        <v>OrganisationalPlanningComment</v>
      </c>
      <c r="E173" t="str">
        <f t="shared" si="62"/>
        <v>OrganisationalPlanningComment</v>
      </c>
      <c r="F173" s="3">
        <f t="shared" si="45"/>
        <v>29</v>
      </c>
      <c r="G173" s="3">
        <f>MAX(F:F)</f>
        <v>43</v>
      </c>
      <c r="H173" s="14" t="str">
        <f t="shared" si="46"/>
        <v xml:space="preserve">OrganisationalPlanningComment              </v>
      </c>
      <c r="I173" t="str">
        <f>D173</f>
        <v>OrganisationalPlanningComment</v>
      </c>
      <c r="J173" s="3">
        <f t="shared" si="47"/>
        <v>29</v>
      </c>
      <c r="K173" s="3">
        <f>MAX(J:J)</f>
        <v>43</v>
      </c>
      <c r="L173" s="14" t="str">
        <f t="shared" si="48"/>
        <v xml:space="preserve">OrganisationalPlanningComment              </v>
      </c>
      <c r="M173" t="str">
        <f t="shared" si="49"/>
        <v>'OrganisationalPlanningComment'</v>
      </c>
      <c r="N173" t="str">
        <f t="shared" si="50"/>
        <v>$OrganisationalPlanningComment</v>
      </c>
      <c r="O173" t="str">
        <f t="shared" si="51"/>
        <v>'$OrganisationalPlanningComment'</v>
      </c>
      <c r="P173">
        <f t="shared" si="52"/>
        <v>32</v>
      </c>
      <c r="Q173" s="3">
        <f>MAX(P:P)</f>
        <v>46</v>
      </c>
      <c r="R173" s="9" t="str">
        <f t="shared" si="53"/>
        <v xml:space="preserve">localStorage.OrganisationalPlanningComment              </v>
      </c>
      <c r="S173" s="7" t="str">
        <f t="shared" si="63"/>
        <v>ManagementAnalysis</v>
      </c>
      <c r="T173" t="str">
        <f t="shared" si="54"/>
        <v xml:space="preserve">'$OrganisationalPlanningComment'              </v>
      </c>
      <c r="U173" t="str">
        <f t="shared" si="55"/>
        <v>$OrganisationalPlanningComment               = NULL;// ManagementAnalysis</v>
      </c>
      <c r="V173" t="str">
        <f t="shared" si="56"/>
        <v xml:space="preserve">       if (typeof(localStorage.OrganisationalPlanningComment              )==  "undefined") { localStorage.OrganisationalPlanningComment               = ""};</v>
      </c>
      <c r="W173" t="str">
        <f t="shared" si="57"/>
        <v xml:space="preserve">         $OrganisationalPlanningComment                     =  $row["OrganisationalPlanningComment"];</v>
      </c>
      <c r="X173" t="str">
        <f t="shared" si="58"/>
        <v xml:space="preserve">         localStorage.OrganisationalPlanningComment               = '&lt;php? echo $OrganisationalPlanningComment?&gt;' ;</v>
      </c>
      <c r="Y173" t="str">
        <f t="shared" si="60"/>
        <v>$OrganisationalPlanningComment               =  $_POST['OrganisationalPlanningComment'] ;</v>
      </c>
      <c r="Z173" t="str">
        <f t="shared" si="64"/>
        <v xml:space="preserve">       localStorage.OrganisationalPlanningComment               =  document.ScoreCardForm.OrganisationalPlanningComment.value;</v>
      </c>
      <c r="AA173" t="str">
        <f t="shared" si="65"/>
        <v xml:space="preserve">   document.ScoreCardForm.OrganisationalPlanningComment.value =  localStorage.OrganisationalPlanningComment;</v>
      </c>
      <c r="AB173" t="s">
        <v>1552</v>
      </c>
      <c r="AC173" t="str">
        <f t="shared" si="66"/>
        <v xml:space="preserve">           OrganisationalPlanningComment  VARCHAR(250),</v>
      </c>
      <c r="AD173" t="str">
        <f t="shared" si="59"/>
        <v xml:space="preserve">       OrganisationalPlanningComment               = '$OrganisationalPlanningComment',</v>
      </c>
    </row>
    <row r="174" spans="1:30" x14ac:dyDescent="0.25">
      <c r="A174">
        <v>172</v>
      </c>
      <c r="B174" t="s">
        <v>867</v>
      </c>
      <c r="C174" t="s">
        <v>1326</v>
      </c>
      <c r="D174" t="str">
        <f t="shared" si="61"/>
        <v>TotalManagementCategoryRating</v>
      </c>
      <c r="E174" t="str">
        <f t="shared" si="62"/>
        <v>TotalManagementCategoryRating</v>
      </c>
      <c r="F174" s="3">
        <f t="shared" ref="F174:F237" si="67">LEN(E174)</f>
        <v>29</v>
      </c>
      <c r="G174" s="3">
        <f>MAX(F:F)</f>
        <v>43</v>
      </c>
      <c r="H174" s="14" t="str">
        <f t="shared" ref="H174:H237" si="68">E174&amp;REPT(" ",G174-F174)</f>
        <v xml:space="preserve">TotalManagementCategoryRating              </v>
      </c>
      <c r="I174" t="str">
        <f>D174</f>
        <v>TotalManagementCategoryRating</v>
      </c>
      <c r="J174" s="3">
        <f t="shared" ref="J174:J237" si="69">LEN(I174)</f>
        <v>29</v>
      </c>
      <c r="K174" s="3">
        <f>MAX(J:J)</f>
        <v>43</v>
      </c>
      <c r="L174" s="14" t="str">
        <f t="shared" ref="L174:L237" si="70">I174&amp;REPT(" ",K174-J174)</f>
        <v xml:space="preserve">TotalManagementCategoryRating              </v>
      </c>
      <c r="M174" t="str">
        <f t="shared" ref="M174:M237" si="71">"'"&amp;I174&amp;"'"</f>
        <v>'TotalManagementCategoryRating'</v>
      </c>
      <c r="N174" t="str">
        <f t="shared" ref="N174:N237" si="72">"$"&amp;I174</f>
        <v>$TotalManagementCategoryRating</v>
      </c>
      <c r="O174" t="str">
        <f t="shared" ref="O174:O237" si="73">"'"&amp;N174&amp;"'"</f>
        <v>'$TotalManagementCategoryRating'</v>
      </c>
      <c r="P174">
        <f t="shared" ref="P174:P237" si="74">LEN(O174)</f>
        <v>32</v>
      </c>
      <c r="Q174" s="3">
        <f>MAX(P:P)</f>
        <v>46</v>
      </c>
      <c r="R174" s="9" t="str">
        <f t="shared" ref="R174:R237" si="75">"localStorage."&amp;L174</f>
        <v xml:space="preserve">localStorage.TotalManagementCategoryRating              </v>
      </c>
      <c r="S174" s="7" t="str">
        <f t="shared" si="63"/>
        <v>ManagementAnalysis</v>
      </c>
      <c r="T174" t="str">
        <f t="shared" ref="T174:T237" si="76">O174&amp;REPT(" ",Q174-P174)</f>
        <v xml:space="preserve">'$TotalManagementCategoryRating'              </v>
      </c>
      <c r="U174" t="str">
        <f t="shared" ref="U174:U237" si="77">SUBSTITUTE(T174,"'","")&amp;" = "&amp;"NULL"&amp;";" &amp; "// "&amp;S174</f>
        <v>$TotalManagementCategoryRating               = NULL;// ManagementAnalysis</v>
      </c>
      <c r="V174" t="str">
        <f t="shared" ref="V174:V237" si="78">"       if ("&amp;"typeof("&amp;R174&amp;")"&amp;"==  "&amp;CHAR(34)&amp;"undefined"&amp;CHAR(34)&amp;") { "&amp;R174&amp;" = "&amp;IF(RIGHT(I174,5)="Score",0,IF(RIGHT(I174,6)="Rating",CHAR(34)&amp;"Medium"&amp;CHAR(34),CHAR(34)&amp;""&amp;CHAR(34)))&amp;"};"</f>
        <v xml:space="preserve">       if (typeof(localStorage.TotalManagementCategoryRating              )==  "undefined") { localStorage.TotalManagementCategoryRating               = "Medium"};</v>
      </c>
      <c r="W174" t="str">
        <f t="shared" ref="W174:W237" si="79">"         $"&amp;H174&amp;"       =  $row["&amp;CHAR(34)&amp;E174&amp;CHAR(34)&amp;"];"</f>
        <v xml:space="preserve">         $TotalManagementCategoryRating                     =  $row["TotalManagementCategoryRating"];</v>
      </c>
      <c r="X174" t="str">
        <f t="shared" ref="X174:X237" si="80">"         "&amp;R174&amp;" = '&lt;php? echo "&amp;SUBSTITUTE( O174,"'","")&amp;"?&gt;' ;"</f>
        <v xml:space="preserve">         localStorage.TotalManagementCategoryRating               = '&lt;php? echo $TotalManagementCategoryRating?&gt;' ;</v>
      </c>
      <c r="Y174" t="str">
        <f t="shared" si="60"/>
        <v>$TotalManagementCategoryRating               =  $_POST['TotalManagementCategoryRating'] ;</v>
      </c>
      <c r="Z174" t="str">
        <f t="shared" si="64"/>
        <v xml:space="preserve">       localStorage.TotalManagementCategoryRating               =  document.ScoreCardForm.TotalManagementCategoryRating.value;</v>
      </c>
      <c r="AA174" t="str">
        <f t="shared" si="65"/>
        <v xml:space="preserve">   document.ScoreCardForm.TotalManagementCategoryRating.value =  localStorage.TotalManagementCategoryRating;</v>
      </c>
      <c r="AB174" t="s">
        <v>449</v>
      </c>
      <c r="AC174" t="str">
        <f t="shared" si="66"/>
        <v xml:space="preserve">           TotalManagementCategoryRating  FLOAT,</v>
      </c>
      <c r="AD174" t="str">
        <f t="shared" ref="AD174:AD237" si="81">"       "&amp;H174&amp;" = "&amp;O174&amp;","</f>
        <v xml:space="preserve">       TotalManagementCategoryRating               = '$TotalManagementCategoryRating',</v>
      </c>
    </row>
    <row r="175" spans="1:30" x14ac:dyDescent="0.25">
      <c r="A175">
        <v>173</v>
      </c>
      <c r="B175" t="s">
        <v>867</v>
      </c>
      <c r="C175" t="s">
        <v>1327</v>
      </c>
      <c r="D175" t="str">
        <f t="shared" si="61"/>
        <v>TotalManagementCategoryMaxScore</v>
      </c>
      <c r="E175" t="str">
        <f t="shared" si="62"/>
        <v>TotalManagementCategoryMaxScore</v>
      </c>
      <c r="F175" s="3">
        <f t="shared" si="67"/>
        <v>31</v>
      </c>
      <c r="G175" s="3">
        <f>MAX(F:F)</f>
        <v>43</v>
      </c>
      <c r="H175" s="14" t="str">
        <f t="shared" si="68"/>
        <v xml:space="preserve">TotalManagementCategoryMaxScore            </v>
      </c>
      <c r="I175" t="str">
        <f>D175</f>
        <v>TotalManagementCategoryMaxScore</v>
      </c>
      <c r="J175" s="3">
        <f t="shared" si="69"/>
        <v>31</v>
      </c>
      <c r="K175" s="3">
        <f>MAX(J:J)</f>
        <v>43</v>
      </c>
      <c r="L175" s="14" t="str">
        <f t="shared" si="70"/>
        <v xml:space="preserve">TotalManagementCategoryMaxScore            </v>
      </c>
      <c r="M175" t="str">
        <f t="shared" si="71"/>
        <v>'TotalManagementCategoryMaxScore'</v>
      </c>
      <c r="N175" t="str">
        <f t="shared" si="72"/>
        <v>$TotalManagementCategoryMaxScore</v>
      </c>
      <c r="O175" t="str">
        <f t="shared" si="73"/>
        <v>'$TotalManagementCategoryMaxScore'</v>
      </c>
      <c r="P175">
        <f t="shared" si="74"/>
        <v>34</v>
      </c>
      <c r="Q175" s="3">
        <f>MAX(P:P)</f>
        <v>46</v>
      </c>
      <c r="R175" s="9" t="str">
        <f t="shared" si="75"/>
        <v xml:space="preserve">localStorage.TotalManagementCategoryMaxScore            </v>
      </c>
      <c r="S175" s="7" t="str">
        <f t="shared" si="63"/>
        <v>ManagementAnalysis</v>
      </c>
      <c r="T175" t="str">
        <f t="shared" si="76"/>
        <v xml:space="preserve">'$TotalManagementCategoryMaxScore'            </v>
      </c>
      <c r="U175" t="str">
        <f t="shared" si="77"/>
        <v>$TotalManagementCategoryMaxScore             = NULL;// ManagementAnalysis</v>
      </c>
      <c r="V175" t="str">
        <f t="shared" si="78"/>
        <v xml:space="preserve">       if (typeof(localStorage.TotalManagementCategoryMaxScore            )==  "undefined") { localStorage.TotalManagementCategoryMaxScore             = 0};</v>
      </c>
      <c r="W175" t="str">
        <f t="shared" si="79"/>
        <v xml:space="preserve">         $TotalManagementCategoryMaxScore                   =  $row["TotalManagementCategoryMaxScore"];</v>
      </c>
      <c r="X175" t="str">
        <f t="shared" si="80"/>
        <v xml:space="preserve">         localStorage.TotalManagementCategoryMaxScore             = '&lt;php? echo $TotalManagementCategoryMaxScore?&gt;' ;</v>
      </c>
      <c r="Y175" t="str">
        <f t="shared" si="60"/>
        <v>$TotalManagementCategoryMaxScore             =  $_POST['TotalManagementCategoryMaxScore'] ;</v>
      </c>
      <c r="Z175" t="str">
        <f t="shared" si="64"/>
        <v xml:space="preserve">       localStorage.TotalManagementCategoryMaxScore             =  document.ScoreCardForm.TotalManagementCategoryMaxScore.value;</v>
      </c>
      <c r="AA175" t="str">
        <f t="shared" si="65"/>
        <v xml:space="preserve">   document.ScoreCardForm.TotalManagementCategoryMaxScore.value =  localStorage.TotalManagementCategoryMaxScore;</v>
      </c>
      <c r="AB175" t="s">
        <v>449</v>
      </c>
      <c r="AC175" t="str">
        <f t="shared" si="66"/>
        <v xml:space="preserve">           TotalManagementCategoryMaxScore  FLOAT,</v>
      </c>
      <c r="AD175" t="str">
        <f t="shared" si="81"/>
        <v xml:space="preserve">       TotalManagementCategoryMaxScore             = '$TotalManagementCategoryMaxScore',</v>
      </c>
    </row>
    <row r="176" spans="1:30" x14ac:dyDescent="0.25">
      <c r="A176">
        <v>174</v>
      </c>
      <c r="B176" t="s">
        <v>867</v>
      </c>
      <c r="C176" t="s">
        <v>1328</v>
      </c>
      <c r="D176" t="str">
        <f t="shared" si="61"/>
        <v>TotalManagementCategoryScore</v>
      </c>
      <c r="E176" t="str">
        <f t="shared" si="62"/>
        <v>TotalManagementCategoryScore</v>
      </c>
      <c r="F176" s="3">
        <f t="shared" si="67"/>
        <v>28</v>
      </c>
      <c r="G176" s="3">
        <f>MAX(F:F)</f>
        <v>43</v>
      </c>
      <c r="H176" s="14" t="str">
        <f t="shared" si="68"/>
        <v xml:space="preserve">TotalManagementCategoryScore               </v>
      </c>
      <c r="I176" t="str">
        <f>D176</f>
        <v>TotalManagementCategoryScore</v>
      </c>
      <c r="J176" s="3">
        <f t="shared" si="69"/>
        <v>28</v>
      </c>
      <c r="K176" s="3">
        <f>MAX(J:J)</f>
        <v>43</v>
      </c>
      <c r="L176" s="14" t="str">
        <f t="shared" si="70"/>
        <v xml:space="preserve">TotalManagementCategoryScore               </v>
      </c>
      <c r="M176" t="str">
        <f t="shared" si="71"/>
        <v>'TotalManagementCategoryScore'</v>
      </c>
      <c r="N176" t="str">
        <f t="shared" si="72"/>
        <v>$TotalManagementCategoryScore</v>
      </c>
      <c r="O176" t="str">
        <f t="shared" si="73"/>
        <v>'$TotalManagementCategoryScore'</v>
      </c>
      <c r="P176">
        <f t="shared" si="74"/>
        <v>31</v>
      </c>
      <c r="Q176" s="3">
        <f>MAX(P:P)</f>
        <v>46</v>
      </c>
      <c r="R176" s="9" t="str">
        <f t="shared" si="75"/>
        <v xml:space="preserve">localStorage.TotalManagementCategoryScore               </v>
      </c>
      <c r="S176" s="7" t="str">
        <f t="shared" si="63"/>
        <v>ManagementAnalysis</v>
      </c>
      <c r="T176" t="str">
        <f t="shared" si="76"/>
        <v xml:space="preserve">'$TotalManagementCategoryScore'               </v>
      </c>
      <c r="U176" t="str">
        <f t="shared" si="77"/>
        <v>$TotalManagementCategoryScore                = NULL;// ManagementAnalysis</v>
      </c>
      <c r="V176" t="str">
        <f t="shared" si="78"/>
        <v xml:space="preserve">       if (typeof(localStorage.TotalManagementCategoryScore               )==  "undefined") { localStorage.TotalManagementCategoryScore                = 0};</v>
      </c>
      <c r="W176" t="str">
        <f t="shared" si="79"/>
        <v xml:space="preserve">         $TotalManagementCategoryScore                      =  $row["TotalManagementCategoryScore"];</v>
      </c>
      <c r="X176" t="str">
        <f t="shared" si="80"/>
        <v xml:space="preserve">         localStorage.TotalManagementCategoryScore                = '&lt;php? echo $TotalManagementCategoryScore?&gt;' ;</v>
      </c>
      <c r="Y176" t="str">
        <f t="shared" si="60"/>
        <v>$TotalManagementCategoryScore                =  $_POST['TotalManagementCategoryScore'] ;</v>
      </c>
      <c r="Z176" t="str">
        <f t="shared" si="64"/>
        <v xml:space="preserve">       localStorage.TotalManagementCategoryScore                =  document.ScoreCardForm.TotalManagementCategoryScore.value;</v>
      </c>
      <c r="AA176" t="str">
        <f t="shared" si="65"/>
        <v xml:space="preserve">   document.ScoreCardForm.TotalManagementCategoryScore.value =  localStorage.TotalManagementCategoryScore;</v>
      </c>
      <c r="AB176" t="s">
        <v>449</v>
      </c>
      <c r="AC176" t="str">
        <f t="shared" si="66"/>
        <v xml:space="preserve">           TotalManagementCategoryScore  FLOAT,</v>
      </c>
      <c r="AD176" t="str">
        <f t="shared" si="81"/>
        <v xml:space="preserve">       TotalManagementCategoryScore                = '$TotalManagementCategoryScore',</v>
      </c>
    </row>
    <row r="177" spans="1:30" x14ac:dyDescent="0.25">
      <c r="A177">
        <v>175</v>
      </c>
      <c r="B177" t="s">
        <v>867</v>
      </c>
      <c r="C177" t="s">
        <v>1517</v>
      </c>
      <c r="D177" t="str">
        <f t="shared" si="61"/>
        <v>TotalManagementCategoryComment</v>
      </c>
      <c r="E177" t="str">
        <f t="shared" si="62"/>
        <v>TotalManagementCategoryComment</v>
      </c>
      <c r="F177" s="3">
        <f t="shared" si="67"/>
        <v>30</v>
      </c>
      <c r="G177" s="3">
        <f>MAX(F:F)</f>
        <v>43</v>
      </c>
      <c r="H177" s="14" t="str">
        <f t="shared" si="68"/>
        <v xml:space="preserve">TotalManagementCategoryComment             </v>
      </c>
      <c r="I177" t="str">
        <f>D177</f>
        <v>TotalManagementCategoryComment</v>
      </c>
      <c r="J177" s="3">
        <f t="shared" si="69"/>
        <v>30</v>
      </c>
      <c r="K177" s="3">
        <f>MAX(J:J)</f>
        <v>43</v>
      </c>
      <c r="L177" s="14" t="str">
        <f t="shared" si="70"/>
        <v xml:space="preserve">TotalManagementCategoryComment             </v>
      </c>
      <c r="M177" t="str">
        <f t="shared" si="71"/>
        <v>'TotalManagementCategoryComment'</v>
      </c>
      <c r="N177" t="str">
        <f t="shared" si="72"/>
        <v>$TotalManagementCategoryComment</v>
      </c>
      <c r="O177" t="str">
        <f t="shared" si="73"/>
        <v>'$TotalManagementCategoryComment'</v>
      </c>
      <c r="P177">
        <f t="shared" si="74"/>
        <v>33</v>
      </c>
      <c r="Q177" s="3">
        <f>MAX(P:P)</f>
        <v>46</v>
      </c>
      <c r="R177" s="9" t="str">
        <f t="shared" si="75"/>
        <v xml:space="preserve">localStorage.TotalManagementCategoryComment             </v>
      </c>
      <c r="S177" s="7" t="str">
        <f t="shared" si="63"/>
        <v>ManagementAnalysis</v>
      </c>
      <c r="T177" t="str">
        <f t="shared" si="76"/>
        <v xml:space="preserve">'$TotalManagementCategoryComment'             </v>
      </c>
      <c r="U177" t="str">
        <f t="shared" si="77"/>
        <v>$TotalManagementCategoryComment              = NULL;// ManagementAnalysis</v>
      </c>
      <c r="V177" t="str">
        <f t="shared" si="78"/>
        <v xml:space="preserve">       if (typeof(localStorage.TotalManagementCategoryComment             )==  "undefined") { localStorage.TotalManagementCategoryComment              = ""};</v>
      </c>
      <c r="W177" t="str">
        <f t="shared" si="79"/>
        <v xml:space="preserve">         $TotalManagementCategoryComment                    =  $row["TotalManagementCategoryComment"];</v>
      </c>
      <c r="X177" t="str">
        <f t="shared" si="80"/>
        <v xml:space="preserve">         localStorage.TotalManagementCategoryComment              = '&lt;php? echo $TotalManagementCategoryComment?&gt;' ;</v>
      </c>
      <c r="Y177" t="str">
        <f t="shared" si="60"/>
        <v>$TotalManagementCategoryComment              =  $_POST['TotalManagementCategoryComment'] ;</v>
      </c>
      <c r="Z177" t="str">
        <f t="shared" si="64"/>
        <v xml:space="preserve">       localStorage.TotalManagementCategoryComment              =  document.ScoreCardForm.TotalManagementCategoryComment.value;</v>
      </c>
      <c r="AA177" t="str">
        <f t="shared" si="65"/>
        <v xml:space="preserve">   document.ScoreCardForm.TotalManagementCategoryComment.value =  localStorage.TotalManagementCategoryComment;</v>
      </c>
      <c r="AB177" t="s">
        <v>1552</v>
      </c>
      <c r="AC177" t="str">
        <f t="shared" si="66"/>
        <v xml:space="preserve">           TotalManagementCategoryComment  VARCHAR(250),</v>
      </c>
      <c r="AD177" t="str">
        <f t="shared" si="81"/>
        <v xml:space="preserve">       TotalManagementCategoryComment              = '$TotalManagementCategoryComment',</v>
      </c>
    </row>
    <row r="178" spans="1:30" x14ac:dyDescent="0.25">
      <c r="A178">
        <v>176</v>
      </c>
      <c r="B178" t="s">
        <v>866</v>
      </c>
      <c r="C178" t="s">
        <v>1329</v>
      </c>
      <c r="D178" t="str">
        <f t="shared" si="61"/>
        <v>IndustryCyclicalityRating</v>
      </c>
      <c r="E178" t="str">
        <f t="shared" si="62"/>
        <v>IndustryCyclicalityRating</v>
      </c>
      <c r="F178" s="3">
        <f t="shared" si="67"/>
        <v>25</v>
      </c>
      <c r="G178" s="3">
        <f>MAX(F:F)</f>
        <v>43</v>
      </c>
      <c r="H178" s="14" t="str">
        <f t="shared" si="68"/>
        <v xml:space="preserve">IndustryCyclicalityRating                  </v>
      </c>
      <c r="I178" t="str">
        <f>D178</f>
        <v>IndustryCyclicalityRating</v>
      </c>
      <c r="J178" s="3">
        <f t="shared" si="69"/>
        <v>25</v>
      </c>
      <c r="K178" s="3">
        <f>MAX(J:J)</f>
        <v>43</v>
      </c>
      <c r="L178" s="14" t="str">
        <f t="shared" si="70"/>
        <v xml:space="preserve">IndustryCyclicalityRating                  </v>
      </c>
      <c r="M178" t="str">
        <f t="shared" si="71"/>
        <v>'IndustryCyclicalityRating'</v>
      </c>
      <c r="N178" t="str">
        <f t="shared" si="72"/>
        <v>$IndustryCyclicalityRating</v>
      </c>
      <c r="O178" t="str">
        <f t="shared" si="73"/>
        <v>'$IndustryCyclicalityRating'</v>
      </c>
      <c r="P178">
        <f t="shared" si="74"/>
        <v>28</v>
      </c>
      <c r="Q178" s="3">
        <f>MAX(P:P)</f>
        <v>46</v>
      </c>
      <c r="R178" s="9" t="str">
        <f t="shared" si="75"/>
        <v xml:space="preserve">localStorage.IndustryCyclicalityRating                  </v>
      </c>
      <c r="S178" s="7" t="str">
        <f t="shared" si="63"/>
        <v>IndustryAnalysis</v>
      </c>
      <c r="T178" t="str">
        <f t="shared" si="76"/>
        <v xml:space="preserve">'$IndustryCyclicalityRating'                  </v>
      </c>
      <c r="U178" t="str">
        <f t="shared" si="77"/>
        <v>$IndustryCyclicalityRating                   = NULL;// IndustryAnalysis</v>
      </c>
      <c r="V178" t="str">
        <f t="shared" si="78"/>
        <v xml:space="preserve">       if (typeof(localStorage.IndustryCyclicalityRating                  )==  "undefined") { localStorage.IndustryCyclicalityRating                   = "Medium"};</v>
      </c>
      <c r="W178" t="str">
        <f t="shared" si="79"/>
        <v xml:space="preserve">         $IndustryCyclicalityRating                         =  $row["IndustryCyclicalityRating"];</v>
      </c>
      <c r="X178" t="str">
        <f t="shared" si="80"/>
        <v xml:space="preserve">         localStorage.IndustryCyclicalityRating                   = '&lt;php? echo $IndustryCyclicalityRating?&gt;' ;</v>
      </c>
      <c r="Y178" t="str">
        <f t="shared" si="60"/>
        <v>$IndustryCyclicalityRating                   =  $_POST['IndustryCyclicalityRating'] ;</v>
      </c>
      <c r="Z178" t="str">
        <f t="shared" si="64"/>
        <v xml:space="preserve">       localStorage.IndustryCyclicalityRating                   =  document.ScoreCardForm.IndustryCyclicalityRating.value;</v>
      </c>
      <c r="AA178" t="str">
        <f t="shared" si="65"/>
        <v xml:space="preserve">   document.ScoreCardForm.IndustryCyclicalityRating.value =  localStorage.IndustryCyclicalityRating;</v>
      </c>
      <c r="AB178" t="s">
        <v>449</v>
      </c>
      <c r="AC178" t="str">
        <f t="shared" si="66"/>
        <v xml:space="preserve">           IndustryCyclicalityRating  FLOAT,</v>
      </c>
      <c r="AD178" t="str">
        <f t="shared" si="81"/>
        <v xml:space="preserve">       IndustryCyclicalityRating                   = '$IndustryCyclicalityRating',</v>
      </c>
    </row>
    <row r="179" spans="1:30" x14ac:dyDescent="0.25">
      <c r="A179">
        <v>177</v>
      </c>
      <c r="B179" t="s">
        <v>866</v>
      </c>
      <c r="C179" t="s">
        <v>1330</v>
      </c>
      <c r="D179" t="str">
        <f t="shared" si="61"/>
        <v>IndustryCyclicalityMaxScore</v>
      </c>
      <c r="E179" t="str">
        <f t="shared" si="62"/>
        <v>IndustryCyclicalityMaxScore</v>
      </c>
      <c r="F179" s="3">
        <f t="shared" si="67"/>
        <v>27</v>
      </c>
      <c r="G179" s="3">
        <f>MAX(F:F)</f>
        <v>43</v>
      </c>
      <c r="H179" s="14" t="str">
        <f t="shared" si="68"/>
        <v xml:space="preserve">IndustryCyclicalityMaxScore                </v>
      </c>
      <c r="I179" t="str">
        <f>D179</f>
        <v>IndustryCyclicalityMaxScore</v>
      </c>
      <c r="J179" s="3">
        <f t="shared" si="69"/>
        <v>27</v>
      </c>
      <c r="K179" s="3">
        <f>MAX(J:J)</f>
        <v>43</v>
      </c>
      <c r="L179" s="14" t="str">
        <f t="shared" si="70"/>
        <v xml:space="preserve">IndustryCyclicalityMaxScore                </v>
      </c>
      <c r="M179" t="str">
        <f t="shared" si="71"/>
        <v>'IndustryCyclicalityMaxScore'</v>
      </c>
      <c r="N179" t="str">
        <f t="shared" si="72"/>
        <v>$IndustryCyclicalityMaxScore</v>
      </c>
      <c r="O179" t="str">
        <f t="shared" si="73"/>
        <v>'$IndustryCyclicalityMaxScore'</v>
      </c>
      <c r="P179">
        <f t="shared" si="74"/>
        <v>30</v>
      </c>
      <c r="Q179" s="3">
        <f>MAX(P:P)</f>
        <v>46</v>
      </c>
      <c r="R179" s="9" t="str">
        <f t="shared" si="75"/>
        <v xml:space="preserve">localStorage.IndustryCyclicalityMaxScore                </v>
      </c>
      <c r="S179" s="7" t="str">
        <f t="shared" si="63"/>
        <v>IndustryAnalysis</v>
      </c>
      <c r="T179" t="str">
        <f t="shared" si="76"/>
        <v xml:space="preserve">'$IndustryCyclicalityMaxScore'                </v>
      </c>
      <c r="U179" t="str">
        <f t="shared" si="77"/>
        <v>$IndustryCyclicalityMaxScore                 = NULL;// IndustryAnalysis</v>
      </c>
      <c r="V179" t="str">
        <f t="shared" si="78"/>
        <v xml:space="preserve">       if (typeof(localStorage.IndustryCyclicalityMaxScore                )==  "undefined") { localStorage.IndustryCyclicalityMaxScore                 = 0};</v>
      </c>
      <c r="W179" t="str">
        <f t="shared" si="79"/>
        <v xml:space="preserve">         $IndustryCyclicalityMaxScore                       =  $row["IndustryCyclicalityMaxScore"];</v>
      </c>
      <c r="X179" t="str">
        <f t="shared" si="80"/>
        <v xml:space="preserve">         localStorage.IndustryCyclicalityMaxScore                 = '&lt;php? echo $IndustryCyclicalityMaxScore?&gt;' ;</v>
      </c>
      <c r="Y179" t="str">
        <f t="shared" si="60"/>
        <v>$IndustryCyclicalityMaxScore                 =  $_POST['IndustryCyclicalityMaxScore'] ;</v>
      </c>
      <c r="Z179" t="str">
        <f t="shared" si="64"/>
        <v xml:space="preserve">       localStorage.IndustryCyclicalityMaxScore                 =  document.ScoreCardForm.IndustryCyclicalityMaxScore.value;</v>
      </c>
      <c r="AA179" t="str">
        <f t="shared" si="65"/>
        <v xml:space="preserve">   document.ScoreCardForm.IndustryCyclicalityMaxScore.value =  localStorage.IndustryCyclicalityMaxScore;</v>
      </c>
      <c r="AB179" t="s">
        <v>449</v>
      </c>
      <c r="AC179" t="str">
        <f t="shared" si="66"/>
        <v xml:space="preserve">           IndustryCyclicalityMaxScore  FLOAT,</v>
      </c>
      <c r="AD179" t="str">
        <f t="shared" si="81"/>
        <v xml:space="preserve">       IndustryCyclicalityMaxScore                 = '$IndustryCyclicalityMaxScore',</v>
      </c>
    </row>
    <row r="180" spans="1:30" x14ac:dyDescent="0.25">
      <c r="A180">
        <v>178</v>
      </c>
      <c r="B180" t="s">
        <v>866</v>
      </c>
      <c r="C180" t="s">
        <v>1331</v>
      </c>
      <c r="D180" t="str">
        <f t="shared" si="61"/>
        <v>IndustryCyclicalityScore</v>
      </c>
      <c r="E180" t="str">
        <f t="shared" si="62"/>
        <v>IndustryCyclicalityScore</v>
      </c>
      <c r="F180" s="3">
        <f t="shared" si="67"/>
        <v>24</v>
      </c>
      <c r="G180" s="3">
        <f>MAX(F:F)</f>
        <v>43</v>
      </c>
      <c r="H180" s="14" t="str">
        <f t="shared" si="68"/>
        <v xml:space="preserve">IndustryCyclicalityScore                   </v>
      </c>
      <c r="I180" t="str">
        <f>D180</f>
        <v>IndustryCyclicalityScore</v>
      </c>
      <c r="J180" s="3">
        <f t="shared" si="69"/>
        <v>24</v>
      </c>
      <c r="K180" s="3">
        <f>MAX(J:J)</f>
        <v>43</v>
      </c>
      <c r="L180" s="14" t="str">
        <f t="shared" si="70"/>
        <v xml:space="preserve">IndustryCyclicalityScore                   </v>
      </c>
      <c r="M180" t="str">
        <f t="shared" si="71"/>
        <v>'IndustryCyclicalityScore'</v>
      </c>
      <c r="N180" t="str">
        <f t="shared" si="72"/>
        <v>$IndustryCyclicalityScore</v>
      </c>
      <c r="O180" t="str">
        <f t="shared" si="73"/>
        <v>'$IndustryCyclicalityScore'</v>
      </c>
      <c r="P180">
        <f t="shared" si="74"/>
        <v>27</v>
      </c>
      <c r="Q180" s="3">
        <f>MAX(P:P)</f>
        <v>46</v>
      </c>
      <c r="R180" s="9" t="str">
        <f t="shared" si="75"/>
        <v xml:space="preserve">localStorage.IndustryCyclicalityScore                   </v>
      </c>
      <c r="S180" s="7" t="str">
        <f t="shared" si="63"/>
        <v>IndustryAnalysis</v>
      </c>
      <c r="T180" t="str">
        <f t="shared" si="76"/>
        <v xml:space="preserve">'$IndustryCyclicalityScore'                   </v>
      </c>
      <c r="U180" t="str">
        <f t="shared" si="77"/>
        <v>$IndustryCyclicalityScore                    = NULL;// IndustryAnalysis</v>
      </c>
      <c r="V180" t="str">
        <f t="shared" si="78"/>
        <v xml:space="preserve">       if (typeof(localStorage.IndustryCyclicalityScore                   )==  "undefined") { localStorage.IndustryCyclicalityScore                    = 0};</v>
      </c>
      <c r="W180" t="str">
        <f t="shared" si="79"/>
        <v xml:space="preserve">         $IndustryCyclicalityScore                          =  $row["IndustryCyclicalityScore"];</v>
      </c>
      <c r="X180" t="str">
        <f t="shared" si="80"/>
        <v xml:space="preserve">         localStorage.IndustryCyclicalityScore                    = '&lt;php? echo $IndustryCyclicalityScore?&gt;' ;</v>
      </c>
      <c r="Y180" t="str">
        <f t="shared" si="60"/>
        <v>$IndustryCyclicalityScore                    =  $_POST['IndustryCyclicalityScore'] ;</v>
      </c>
      <c r="Z180" t="str">
        <f t="shared" si="64"/>
        <v xml:space="preserve">       localStorage.IndustryCyclicalityScore                    =  document.ScoreCardForm.IndustryCyclicalityScore.value;</v>
      </c>
      <c r="AA180" t="str">
        <f t="shared" si="65"/>
        <v xml:space="preserve">   document.ScoreCardForm.IndustryCyclicalityScore.value =  localStorage.IndustryCyclicalityScore;</v>
      </c>
      <c r="AB180" t="s">
        <v>449</v>
      </c>
      <c r="AC180" t="str">
        <f t="shared" si="66"/>
        <v xml:space="preserve">           IndustryCyclicalityScore  FLOAT,</v>
      </c>
      <c r="AD180" t="str">
        <f t="shared" si="81"/>
        <v xml:space="preserve">       IndustryCyclicalityScore                    = '$IndustryCyclicalityScore',</v>
      </c>
    </row>
    <row r="181" spans="1:30" x14ac:dyDescent="0.25">
      <c r="A181">
        <v>179</v>
      </c>
      <c r="B181" t="s">
        <v>866</v>
      </c>
      <c r="C181" t="s">
        <v>1518</v>
      </c>
      <c r="D181" t="str">
        <f t="shared" si="61"/>
        <v>IndustryCyclicalityComment</v>
      </c>
      <c r="E181" t="str">
        <f t="shared" si="62"/>
        <v>IndustryCyclicalityComment</v>
      </c>
      <c r="F181" s="3">
        <f t="shared" si="67"/>
        <v>26</v>
      </c>
      <c r="G181" s="3">
        <f>MAX(F:F)</f>
        <v>43</v>
      </c>
      <c r="H181" s="14" t="str">
        <f t="shared" si="68"/>
        <v xml:space="preserve">IndustryCyclicalityComment                 </v>
      </c>
      <c r="I181" t="str">
        <f>D181</f>
        <v>IndustryCyclicalityComment</v>
      </c>
      <c r="J181" s="3">
        <f t="shared" si="69"/>
        <v>26</v>
      </c>
      <c r="K181" s="3">
        <f>MAX(J:J)</f>
        <v>43</v>
      </c>
      <c r="L181" s="14" t="str">
        <f t="shared" si="70"/>
        <v xml:space="preserve">IndustryCyclicalityComment                 </v>
      </c>
      <c r="M181" t="str">
        <f t="shared" si="71"/>
        <v>'IndustryCyclicalityComment'</v>
      </c>
      <c r="N181" t="str">
        <f t="shared" si="72"/>
        <v>$IndustryCyclicalityComment</v>
      </c>
      <c r="O181" t="str">
        <f t="shared" si="73"/>
        <v>'$IndustryCyclicalityComment'</v>
      </c>
      <c r="P181">
        <f t="shared" si="74"/>
        <v>29</v>
      </c>
      <c r="Q181" s="3">
        <f>MAX(P:P)</f>
        <v>46</v>
      </c>
      <c r="R181" s="9" t="str">
        <f t="shared" si="75"/>
        <v xml:space="preserve">localStorage.IndustryCyclicalityComment                 </v>
      </c>
      <c r="S181" s="7" t="str">
        <f t="shared" si="63"/>
        <v>IndustryAnalysis</v>
      </c>
      <c r="T181" t="str">
        <f t="shared" si="76"/>
        <v xml:space="preserve">'$IndustryCyclicalityComment'                 </v>
      </c>
      <c r="U181" t="str">
        <f t="shared" si="77"/>
        <v>$IndustryCyclicalityComment                  = NULL;// IndustryAnalysis</v>
      </c>
      <c r="V181" t="str">
        <f t="shared" si="78"/>
        <v xml:space="preserve">       if (typeof(localStorage.IndustryCyclicalityComment                 )==  "undefined") { localStorage.IndustryCyclicalityComment                  = ""};</v>
      </c>
      <c r="W181" t="str">
        <f t="shared" si="79"/>
        <v xml:space="preserve">         $IndustryCyclicalityComment                        =  $row["IndustryCyclicalityComment"];</v>
      </c>
      <c r="X181" t="str">
        <f t="shared" si="80"/>
        <v xml:space="preserve">         localStorage.IndustryCyclicalityComment                  = '&lt;php? echo $IndustryCyclicalityComment?&gt;' ;</v>
      </c>
      <c r="Y181" t="str">
        <f t="shared" si="60"/>
        <v>$IndustryCyclicalityComment                  =  $_POST['IndustryCyclicalityComment'] ;</v>
      </c>
      <c r="Z181" t="str">
        <f t="shared" si="64"/>
        <v xml:space="preserve">       localStorage.IndustryCyclicalityComment                  =  document.ScoreCardForm.IndustryCyclicalityComment.value;</v>
      </c>
      <c r="AA181" t="str">
        <f t="shared" si="65"/>
        <v xml:space="preserve">   document.ScoreCardForm.IndustryCyclicalityComment.value =  localStorage.IndustryCyclicalityComment;</v>
      </c>
      <c r="AB181" t="s">
        <v>1552</v>
      </c>
      <c r="AC181" t="str">
        <f t="shared" si="66"/>
        <v xml:space="preserve">           IndustryCyclicalityComment  VARCHAR(250),</v>
      </c>
      <c r="AD181" t="str">
        <f t="shared" si="81"/>
        <v xml:space="preserve">       IndustryCyclicalityComment                  = '$IndustryCyclicalityComment',</v>
      </c>
    </row>
    <row r="182" spans="1:30" x14ac:dyDescent="0.25">
      <c r="A182">
        <v>180</v>
      </c>
      <c r="B182" t="s">
        <v>866</v>
      </c>
      <c r="C182" t="s">
        <v>1332</v>
      </c>
      <c r="D182" t="str">
        <f t="shared" si="61"/>
        <v>IndustryPerformanceRating</v>
      </c>
      <c r="E182" t="str">
        <f t="shared" si="62"/>
        <v>IndustryPerformanceRating</v>
      </c>
      <c r="F182" s="3">
        <f t="shared" si="67"/>
        <v>25</v>
      </c>
      <c r="G182" s="3">
        <f>MAX(F:F)</f>
        <v>43</v>
      </c>
      <c r="H182" s="14" t="str">
        <f t="shared" si="68"/>
        <v xml:space="preserve">IndustryPerformanceRating                  </v>
      </c>
      <c r="I182" t="str">
        <f>D182</f>
        <v>IndustryPerformanceRating</v>
      </c>
      <c r="J182" s="3">
        <f t="shared" si="69"/>
        <v>25</v>
      </c>
      <c r="K182" s="3">
        <f>MAX(J:J)</f>
        <v>43</v>
      </c>
      <c r="L182" s="14" t="str">
        <f t="shared" si="70"/>
        <v xml:space="preserve">IndustryPerformanceRating                  </v>
      </c>
      <c r="M182" t="str">
        <f t="shared" si="71"/>
        <v>'IndustryPerformanceRating'</v>
      </c>
      <c r="N182" t="str">
        <f t="shared" si="72"/>
        <v>$IndustryPerformanceRating</v>
      </c>
      <c r="O182" t="str">
        <f t="shared" si="73"/>
        <v>'$IndustryPerformanceRating'</v>
      </c>
      <c r="P182">
        <f t="shared" si="74"/>
        <v>28</v>
      </c>
      <c r="Q182" s="3">
        <f>MAX(P:P)</f>
        <v>46</v>
      </c>
      <c r="R182" s="9" t="str">
        <f t="shared" si="75"/>
        <v xml:space="preserve">localStorage.IndustryPerformanceRating                  </v>
      </c>
      <c r="S182" s="7" t="str">
        <f t="shared" si="63"/>
        <v>IndustryAnalysis</v>
      </c>
      <c r="T182" t="str">
        <f t="shared" si="76"/>
        <v xml:space="preserve">'$IndustryPerformanceRating'                  </v>
      </c>
      <c r="U182" t="str">
        <f t="shared" si="77"/>
        <v>$IndustryPerformanceRating                   = NULL;// IndustryAnalysis</v>
      </c>
      <c r="V182" t="str">
        <f t="shared" si="78"/>
        <v xml:space="preserve">       if (typeof(localStorage.IndustryPerformanceRating                  )==  "undefined") { localStorage.IndustryPerformanceRating                   = "Medium"};</v>
      </c>
      <c r="W182" t="str">
        <f t="shared" si="79"/>
        <v xml:space="preserve">         $IndustryPerformanceRating                         =  $row["IndustryPerformanceRating"];</v>
      </c>
      <c r="X182" t="str">
        <f t="shared" si="80"/>
        <v xml:space="preserve">         localStorage.IndustryPerformanceRating                   = '&lt;php? echo $IndustryPerformanceRating?&gt;' ;</v>
      </c>
      <c r="Y182" t="str">
        <f t="shared" si="60"/>
        <v>$IndustryPerformanceRating                   =  $_POST['IndustryPerformanceRating'] ;</v>
      </c>
      <c r="Z182" t="str">
        <f t="shared" si="64"/>
        <v xml:space="preserve">       localStorage.IndustryPerformanceRating                   =  document.ScoreCardForm.IndustryPerformanceRating.value;</v>
      </c>
      <c r="AA182" t="str">
        <f t="shared" si="65"/>
        <v xml:space="preserve">   document.ScoreCardForm.IndustryPerformanceRating.value =  localStorage.IndustryPerformanceRating;</v>
      </c>
      <c r="AB182" t="s">
        <v>449</v>
      </c>
      <c r="AC182" t="str">
        <f t="shared" si="66"/>
        <v xml:space="preserve">           IndustryPerformanceRating  FLOAT,</v>
      </c>
      <c r="AD182" t="str">
        <f t="shared" si="81"/>
        <v xml:space="preserve">       IndustryPerformanceRating                   = '$IndustryPerformanceRating',</v>
      </c>
    </row>
    <row r="183" spans="1:30" x14ac:dyDescent="0.25">
      <c r="A183">
        <v>181</v>
      </c>
      <c r="B183" t="s">
        <v>866</v>
      </c>
      <c r="C183" t="s">
        <v>1333</v>
      </c>
      <c r="D183" t="str">
        <f t="shared" si="61"/>
        <v>IndustryPerformanceMaxScore</v>
      </c>
      <c r="E183" t="str">
        <f t="shared" si="62"/>
        <v>IndustryPerformanceMaxScore</v>
      </c>
      <c r="F183" s="3">
        <f t="shared" si="67"/>
        <v>27</v>
      </c>
      <c r="G183" s="3">
        <f>MAX(F:F)</f>
        <v>43</v>
      </c>
      <c r="H183" s="14" t="str">
        <f t="shared" si="68"/>
        <v xml:space="preserve">IndustryPerformanceMaxScore                </v>
      </c>
      <c r="I183" t="str">
        <f>D183</f>
        <v>IndustryPerformanceMaxScore</v>
      </c>
      <c r="J183" s="3">
        <f t="shared" si="69"/>
        <v>27</v>
      </c>
      <c r="K183" s="3">
        <f>MAX(J:J)</f>
        <v>43</v>
      </c>
      <c r="L183" s="14" t="str">
        <f t="shared" si="70"/>
        <v xml:space="preserve">IndustryPerformanceMaxScore                </v>
      </c>
      <c r="M183" t="str">
        <f t="shared" si="71"/>
        <v>'IndustryPerformanceMaxScore'</v>
      </c>
      <c r="N183" t="str">
        <f t="shared" si="72"/>
        <v>$IndustryPerformanceMaxScore</v>
      </c>
      <c r="O183" t="str">
        <f t="shared" si="73"/>
        <v>'$IndustryPerformanceMaxScore'</v>
      </c>
      <c r="P183">
        <f t="shared" si="74"/>
        <v>30</v>
      </c>
      <c r="Q183" s="3">
        <f>MAX(P:P)</f>
        <v>46</v>
      </c>
      <c r="R183" s="9" t="str">
        <f t="shared" si="75"/>
        <v xml:space="preserve">localStorage.IndustryPerformanceMaxScore                </v>
      </c>
      <c r="S183" s="7" t="str">
        <f t="shared" si="63"/>
        <v>IndustryAnalysis</v>
      </c>
      <c r="T183" t="str">
        <f t="shared" si="76"/>
        <v xml:space="preserve">'$IndustryPerformanceMaxScore'                </v>
      </c>
      <c r="U183" t="str">
        <f t="shared" si="77"/>
        <v>$IndustryPerformanceMaxScore                 = NULL;// IndustryAnalysis</v>
      </c>
      <c r="V183" t="str">
        <f t="shared" si="78"/>
        <v xml:space="preserve">       if (typeof(localStorage.IndustryPerformanceMaxScore                )==  "undefined") { localStorage.IndustryPerformanceMaxScore                 = 0};</v>
      </c>
      <c r="W183" t="str">
        <f t="shared" si="79"/>
        <v xml:space="preserve">         $IndustryPerformanceMaxScore                       =  $row["IndustryPerformanceMaxScore"];</v>
      </c>
      <c r="X183" t="str">
        <f t="shared" si="80"/>
        <v xml:space="preserve">         localStorage.IndustryPerformanceMaxScore                 = '&lt;php? echo $IndustryPerformanceMaxScore?&gt;' ;</v>
      </c>
      <c r="Y183" t="str">
        <f t="shared" si="60"/>
        <v>$IndustryPerformanceMaxScore                 =  $_POST['IndustryPerformanceMaxScore'] ;</v>
      </c>
      <c r="Z183" t="str">
        <f t="shared" si="64"/>
        <v xml:space="preserve">       localStorage.IndustryPerformanceMaxScore                 =  document.ScoreCardForm.IndustryPerformanceMaxScore.value;</v>
      </c>
      <c r="AA183" t="str">
        <f t="shared" si="65"/>
        <v xml:space="preserve">   document.ScoreCardForm.IndustryPerformanceMaxScore.value =  localStorage.IndustryPerformanceMaxScore;</v>
      </c>
      <c r="AB183" t="s">
        <v>449</v>
      </c>
      <c r="AC183" t="str">
        <f t="shared" si="66"/>
        <v xml:space="preserve">           IndustryPerformanceMaxScore  FLOAT,</v>
      </c>
      <c r="AD183" t="str">
        <f t="shared" si="81"/>
        <v xml:space="preserve">       IndustryPerformanceMaxScore                 = '$IndustryPerformanceMaxScore',</v>
      </c>
    </row>
    <row r="184" spans="1:30" x14ac:dyDescent="0.25">
      <c r="A184">
        <v>182</v>
      </c>
      <c r="B184" t="s">
        <v>866</v>
      </c>
      <c r="C184" t="s">
        <v>1334</v>
      </c>
      <c r="D184" t="str">
        <f t="shared" si="61"/>
        <v>IndustryPerformanceScore</v>
      </c>
      <c r="E184" t="str">
        <f t="shared" si="62"/>
        <v>IndustryPerformanceScore</v>
      </c>
      <c r="F184" s="3">
        <f t="shared" si="67"/>
        <v>24</v>
      </c>
      <c r="G184" s="3">
        <f>MAX(F:F)</f>
        <v>43</v>
      </c>
      <c r="H184" s="14" t="str">
        <f t="shared" si="68"/>
        <v xml:space="preserve">IndustryPerformanceScore                   </v>
      </c>
      <c r="I184" t="str">
        <f>D184</f>
        <v>IndustryPerformanceScore</v>
      </c>
      <c r="J184" s="3">
        <f t="shared" si="69"/>
        <v>24</v>
      </c>
      <c r="K184" s="3">
        <f>MAX(J:J)</f>
        <v>43</v>
      </c>
      <c r="L184" s="14" t="str">
        <f t="shared" si="70"/>
        <v xml:space="preserve">IndustryPerformanceScore                   </v>
      </c>
      <c r="M184" t="str">
        <f t="shared" si="71"/>
        <v>'IndustryPerformanceScore'</v>
      </c>
      <c r="N184" t="str">
        <f t="shared" si="72"/>
        <v>$IndustryPerformanceScore</v>
      </c>
      <c r="O184" t="str">
        <f t="shared" si="73"/>
        <v>'$IndustryPerformanceScore'</v>
      </c>
      <c r="P184">
        <f t="shared" si="74"/>
        <v>27</v>
      </c>
      <c r="Q184" s="3">
        <f>MAX(P:P)</f>
        <v>46</v>
      </c>
      <c r="R184" s="9" t="str">
        <f t="shared" si="75"/>
        <v xml:space="preserve">localStorage.IndustryPerformanceScore                   </v>
      </c>
      <c r="S184" s="7" t="str">
        <f t="shared" si="63"/>
        <v>IndustryAnalysis</v>
      </c>
      <c r="T184" t="str">
        <f t="shared" si="76"/>
        <v xml:space="preserve">'$IndustryPerformanceScore'                   </v>
      </c>
      <c r="U184" t="str">
        <f t="shared" si="77"/>
        <v>$IndustryPerformanceScore                    = NULL;// IndustryAnalysis</v>
      </c>
      <c r="V184" t="str">
        <f t="shared" si="78"/>
        <v xml:space="preserve">       if (typeof(localStorage.IndustryPerformanceScore                   )==  "undefined") { localStorage.IndustryPerformanceScore                    = 0};</v>
      </c>
      <c r="W184" t="str">
        <f t="shared" si="79"/>
        <v xml:space="preserve">         $IndustryPerformanceScore                          =  $row["IndustryPerformanceScore"];</v>
      </c>
      <c r="X184" t="str">
        <f t="shared" si="80"/>
        <v xml:space="preserve">         localStorage.IndustryPerformanceScore                    = '&lt;php? echo $IndustryPerformanceScore?&gt;' ;</v>
      </c>
      <c r="Y184" t="str">
        <f t="shared" si="60"/>
        <v>$IndustryPerformanceScore                    =  $_POST['IndustryPerformanceScore'] ;</v>
      </c>
      <c r="Z184" t="str">
        <f t="shared" si="64"/>
        <v xml:space="preserve">       localStorage.IndustryPerformanceScore                    =  document.ScoreCardForm.IndustryPerformanceScore.value;</v>
      </c>
      <c r="AA184" t="str">
        <f t="shared" si="65"/>
        <v xml:space="preserve">   document.ScoreCardForm.IndustryPerformanceScore.value =  localStorage.IndustryPerformanceScore;</v>
      </c>
      <c r="AB184" t="s">
        <v>449</v>
      </c>
      <c r="AC184" t="str">
        <f t="shared" si="66"/>
        <v xml:space="preserve">           IndustryPerformanceScore  FLOAT,</v>
      </c>
      <c r="AD184" t="str">
        <f t="shared" si="81"/>
        <v xml:space="preserve">       IndustryPerformanceScore                    = '$IndustryPerformanceScore',</v>
      </c>
    </row>
    <row r="185" spans="1:30" x14ac:dyDescent="0.25">
      <c r="A185">
        <v>183</v>
      </c>
      <c r="B185" t="s">
        <v>866</v>
      </c>
      <c r="C185" t="s">
        <v>1519</v>
      </c>
      <c r="D185" t="str">
        <f t="shared" si="61"/>
        <v>IndustryPerformanceComment</v>
      </c>
      <c r="E185" t="str">
        <f t="shared" si="62"/>
        <v>IndustryPerformanceComment</v>
      </c>
      <c r="F185" s="3">
        <f t="shared" si="67"/>
        <v>26</v>
      </c>
      <c r="G185" s="3">
        <f>MAX(F:F)</f>
        <v>43</v>
      </c>
      <c r="H185" s="14" t="str">
        <f t="shared" si="68"/>
        <v xml:space="preserve">IndustryPerformanceComment                 </v>
      </c>
      <c r="I185" t="str">
        <f>D185</f>
        <v>IndustryPerformanceComment</v>
      </c>
      <c r="J185" s="3">
        <f t="shared" si="69"/>
        <v>26</v>
      </c>
      <c r="K185" s="3">
        <f>MAX(J:J)</f>
        <v>43</v>
      </c>
      <c r="L185" s="14" t="str">
        <f t="shared" si="70"/>
        <v xml:space="preserve">IndustryPerformanceComment                 </v>
      </c>
      <c r="M185" t="str">
        <f t="shared" si="71"/>
        <v>'IndustryPerformanceComment'</v>
      </c>
      <c r="N185" t="str">
        <f t="shared" si="72"/>
        <v>$IndustryPerformanceComment</v>
      </c>
      <c r="O185" t="str">
        <f t="shared" si="73"/>
        <v>'$IndustryPerformanceComment'</v>
      </c>
      <c r="P185">
        <f t="shared" si="74"/>
        <v>29</v>
      </c>
      <c r="Q185" s="3">
        <f>MAX(P:P)</f>
        <v>46</v>
      </c>
      <c r="R185" s="9" t="str">
        <f t="shared" si="75"/>
        <v xml:space="preserve">localStorage.IndustryPerformanceComment                 </v>
      </c>
      <c r="S185" s="7" t="str">
        <f t="shared" si="63"/>
        <v>IndustryAnalysis</v>
      </c>
      <c r="T185" t="str">
        <f t="shared" si="76"/>
        <v xml:space="preserve">'$IndustryPerformanceComment'                 </v>
      </c>
      <c r="U185" t="str">
        <f t="shared" si="77"/>
        <v>$IndustryPerformanceComment                  = NULL;// IndustryAnalysis</v>
      </c>
      <c r="V185" t="str">
        <f t="shared" si="78"/>
        <v xml:space="preserve">       if (typeof(localStorage.IndustryPerformanceComment                 )==  "undefined") { localStorage.IndustryPerformanceComment                  = ""};</v>
      </c>
      <c r="W185" t="str">
        <f t="shared" si="79"/>
        <v xml:space="preserve">         $IndustryPerformanceComment                        =  $row["IndustryPerformanceComment"];</v>
      </c>
      <c r="X185" t="str">
        <f t="shared" si="80"/>
        <v xml:space="preserve">         localStorage.IndustryPerformanceComment                  = '&lt;php? echo $IndustryPerformanceComment?&gt;' ;</v>
      </c>
      <c r="Y185" t="str">
        <f t="shared" si="60"/>
        <v>$IndustryPerformanceComment                  =  $_POST['IndustryPerformanceComment'] ;</v>
      </c>
      <c r="Z185" t="str">
        <f t="shared" si="64"/>
        <v xml:space="preserve">       localStorage.IndustryPerformanceComment                  =  document.ScoreCardForm.IndustryPerformanceComment.value;</v>
      </c>
      <c r="AA185" t="str">
        <f t="shared" si="65"/>
        <v xml:space="preserve">   document.ScoreCardForm.IndustryPerformanceComment.value =  localStorage.IndustryPerformanceComment;</v>
      </c>
      <c r="AB185" t="s">
        <v>1552</v>
      </c>
      <c r="AC185" t="str">
        <f t="shared" si="66"/>
        <v xml:space="preserve">           IndustryPerformanceComment  VARCHAR(250),</v>
      </c>
      <c r="AD185" t="str">
        <f t="shared" si="81"/>
        <v xml:space="preserve">       IndustryPerformanceComment                  = '$IndustryPerformanceComment',</v>
      </c>
    </row>
    <row r="186" spans="1:30" x14ac:dyDescent="0.25">
      <c r="A186">
        <v>184</v>
      </c>
      <c r="B186" t="s">
        <v>866</v>
      </c>
      <c r="C186" t="s">
        <v>1335</v>
      </c>
      <c r="D186" t="str">
        <f t="shared" si="61"/>
        <v>PortersRating</v>
      </c>
      <c r="E186" t="str">
        <f t="shared" si="62"/>
        <v>PortersRating</v>
      </c>
      <c r="F186" s="3">
        <f t="shared" si="67"/>
        <v>13</v>
      </c>
      <c r="G186" s="3">
        <f>MAX(F:F)</f>
        <v>43</v>
      </c>
      <c r="H186" s="14" t="str">
        <f t="shared" si="68"/>
        <v xml:space="preserve">PortersRating                              </v>
      </c>
      <c r="I186" t="str">
        <f>D186</f>
        <v>PortersRating</v>
      </c>
      <c r="J186" s="3">
        <f t="shared" si="69"/>
        <v>13</v>
      </c>
      <c r="K186" s="3">
        <f>MAX(J:J)</f>
        <v>43</v>
      </c>
      <c r="L186" s="14" t="str">
        <f t="shared" si="70"/>
        <v xml:space="preserve">PortersRating                              </v>
      </c>
      <c r="M186" t="str">
        <f t="shared" si="71"/>
        <v>'PortersRating'</v>
      </c>
      <c r="N186" t="str">
        <f t="shared" si="72"/>
        <v>$PortersRating</v>
      </c>
      <c r="O186" t="str">
        <f t="shared" si="73"/>
        <v>'$PortersRating'</v>
      </c>
      <c r="P186">
        <f t="shared" si="74"/>
        <v>16</v>
      </c>
      <c r="Q186" s="3">
        <f>MAX(P:P)</f>
        <v>46</v>
      </c>
      <c r="R186" s="9" t="str">
        <f t="shared" si="75"/>
        <v xml:space="preserve">localStorage.PortersRating                              </v>
      </c>
      <c r="S186" s="7" t="str">
        <f t="shared" si="63"/>
        <v>IndustryAnalysis</v>
      </c>
      <c r="T186" t="str">
        <f t="shared" si="76"/>
        <v xml:space="preserve">'$PortersRating'                              </v>
      </c>
      <c r="U186" t="str">
        <f t="shared" si="77"/>
        <v>$PortersRating                               = NULL;// IndustryAnalysis</v>
      </c>
      <c r="V186" t="str">
        <f t="shared" si="78"/>
        <v xml:space="preserve">       if (typeof(localStorage.PortersRating                              )==  "undefined") { localStorage.PortersRating                               = "Medium"};</v>
      </c>
      <c r="W186" t="str">
        <f t="shared" si="79"/>
        <v xml:space="preserve">         $PortersRating                                     =  $row["PortersRating"];</v>
      </c>
      <c r="X186" t="str">
        <f t="shared" si="80"/>
        <v xml:space="preserve">         localStorage.PortersRating                               = '&lt;php? echo $PortersRating?&gt;' ;</v>
      </c>
      <c r="Y186" t="str">
        <f t="shared" si="60"/>
        <v>$PortersRating                               =  $_POST['PortersRating'] ;</v>
      </c>
      <c r="Z186" t="str">
        <f t="shared" si="64"/>
        <v xml:space="preserve">       localStorage.PortersRating                               =  document.ScoreCardForm.PortersRating.value;</v>
      </c>
      <c r="AA186" t="str">
        <f t="shared" si="65"/>
        <v xml:space="preserve">   document.ScoreCardForm.PortersRating.value =  localStorage.PortersRating;</v>
      </c>
      <c r="AB186" t="s">
        <v>449</v>
      </c>
      <c r="AC186" t="str">
        <f t="shared" si="66"/>
        <v xml:space="preserve">           PortersRating  FLOAT,</v>
      </c>
      <c r="AD186" t="str">
        <f t="shared" si="81"/>
        <v xml:space="preserve">       PortersRating                               = '$PortersRating',</v>
      </c>
    </row>
    <row r="187" spans="1:30" x14ac:dyDescent="0.25">
      <c r="A187">
        <v>185</v>
      </c>
      <c r="B187" t="s">
        <v>866</v>
      </c>
      <c r="C187" t="s">
        <v>1336</v>
      </c>
      <c r="D187" t="str">
        <f t="shared" si="61"/>
        <v>PortersMaxScore</v>
      </c>
      <c r="E187" t="str">
        <f t="shared" si="62"/>
        <v>PortersMaxScore</v>
      </c>
      <c r="F187" s="3">
        <f t="shared" si="67"/>
        <v>15</v>
      </c>
      <c r="G187" s="3">
        <f>MAX(F:F)</f>
        <v>43</v>
      </c>
      <c r="H187" s="14" t="str">
        <f t="shared" si="68"/>
        <v xml:space="preserve">PortersMaxScore                            </v>
      </c>
      <c r="I187" t="str">
        <f>D187</f>
        <v>PortersMaxScore</v>
      </c>
      <c r="J187" s="3">
        <f t="shared" si="69"/>
        <v>15</v>
      </c>
      <c r="K187" s="3">
        <f>MAX(J:J)</f>
        <v>43</v>
      </c>
      <c r="L187" s="14" t="str">
        <f t="shared" si="70"/>
        <v xml:space="preserve">PortersMaxScore                            </v>
      </c>
      <c r="M187" t="str">
        <f t="shared" si="71"/>
        <v>'PortersMaxScore'</v>
      </c>
      <c r="N187" t="str">
        <f t="shared" si="72"/>
        <v>$PortersMaxScore</v>
      </c>
      <c r="O187" t="str">
        <f t="shared" si="73"/>
        <v>'$PortersMaxScore'</v>
      </c>
      <c r="P187">
        <f t="shared" si="74"/>
        <v>18</v>
      </c>
      <c r="Q187" s="3">
        <f>MAX(P:P)</f>
        <v>46</v>
      </c>
      <c r="R187" s="9" t="str">
        <f t="shared" si="75"/>
        <v xml:space="preserve">localStorage.PortersMaxScore                            </v>
      </c>
      <c r="S187" s="7" t="str">
        <f t="shared" si="63"/>
        <v>IndustryAnalysis</v>
      </c>
      <c r="T187" t="str">
        <f t="shared" si="76"/>
        <v xml:space="preserve">'$PortersMaxScore'                            </v>
      </c>
      <c r="U187" t="str">
        <f t="shared" si="77"/>
        <v>$PortersMaxScore                             = NULL;// IndustryAnalysis</v>
      </c>
      <c r="V187" t="str">
        <f t="shared" si="78"/>
        <v xml:space="preserve">       if (typeof(localStorage.PortersMaxScore                            )==  "undefined") { localStorage.PortersMaxScore                             = 0};</v>
      </c>
      <c r="W187" t="str">
        <f t="shared" si="79"/>
        <v xml:space="preserve">         $PortersMaxScore                                   =  $row["PortersMaxScore"];</v>
      </c>
      <c r="X187" t="str">
        <f t="shared" si="80"/>
        <v xml:space="preserve">         localStorage.PortersMaxScore                             = '&lt;php? echo $PortersMaxScore?&gt;' ;</v>
      </c>
      <c r="Y187" t="str">
        <f t="shared" si="60"/>
        <v>$PortersMaxScore                             =  $_POST['PortersMaxScore'] ;</v>
      </c>
      <c r="Z187" t="str">
        <f t="shared" si="64"/>
        <v xml:space="preserve">       localStorage.PortersMaxScore                             =  document.ScoreCardForm.PortersMaxScore.value;</v>
      </c>
      <c r="AA187" t="str">
        <f t="shared" si="65"/>
        <v xml:space="preserve">   document.ScoreCardForm.PortersMaxScore.value =  localStorage.PortersMaxScore;</v>
      </c>
      <c r="AB187" t="s">
        <v>449</v>
      </c>
      <c r="AC187" t="str">
        <f t="shared" si="66"/>
        <v xml:space="preserve">           PortersMaxScore  FLOAT,</v>
      </c>
      <c r="AD187" t="str">
        <f t="shared" si="81"/>
        <v xml:space="preserve">       PortersMaxScore                             = '$PortersMaxScore',</v>
      </c>
    </row>
    <row r="188" spans="1:30" x14ac:dyDescent="0.25">
      <c r="A188">
        <v>186</v>
      </c>
      <c r="B188" t="s">
        <v>866</v>
      </c>
      <c r="C188" t="s">
        <v>1337</v>
      </c>
      <c r="D188" t="str">
        <f t="shared" si="61"/>
        <v>PortersScore</v>
      </c>
      <c r="E188" t="str">
        <f t="shared" si="62"/>
        <v>PortersScore</v>
      </c>
      <c r="F188" s="3">
        <f t="shared" si="67"/>
        <v>12</v>
      </c>
      <c r="G188" s="3">
        <f>MAX(F:F)</f>
        <v>43</v>
      </c>
      <c r="H188" s="14" t="str">
        <f t="shared" si="68"/>
        <v xml:space="preserve">PortersScore                               </v>
      </c>
      <c r="I188" t="str">
        <f>D188</f>
        <v>PortersScore</v>
      </c>
      <c r="J188" s="3">
        <f t="shared" si="69"/>
        <v>12</v>
      </c>
      <c r="K188" s="3">
        <f>MAX(J:J)</f>
        <v>43</v>
      </c>
      <c r="L188" s="14" t="str">
        <f t="shared" si="70"/>
        <v xml:space="preserve">PortersScore                               </v>
      </c>
      <c r="M188" t="str">
        <f t="shared" si="71"/>
        <v>'PortersScore'</v>
      </c>
      <c r="N188" t="str">
        <f t="shared" si="72"/>
        <v>$PortersScore</v>
      </c>
      <c r="O188" t="str">
        <f t="shared" si="73"/>
        <v>'$PortersScore'</v>
      </c>
      <c r="P188">
        <f t="shared" si="74"/>
        <v>15</v>
      </c>
      <c r="Q188" s="3">
        <f>MAX(P:P)</f>
        <v>46</v>
      </c>
      <c r="R188" s="9" t="str">
        <f t="shared" si="75"/>
        <v xml:space="preserve">localStorage.PortersScore                               </v>
      </c>
      <c r="S188" s="7" t="str">
        <f t="shared" si="63"/>
        <v>IndustryAnalysis</v>
      </c>
      <c r="T188" t="str">
        <f t="shared" si="76"/>
        <v xml:space="preserve">'$PortersScore'                               </v>
      </c>
      <c r="U188" t="str">
        <f t="shared" si="77"/>
        <v>$PortersScore                                = NULL;// IndustryAnalysis</v>
      </c>
      <c r="V188" t="str">
        <f t="shared" si="78"/>
        <v xml:space="preserve">       if (typeof(localStorage.PortersScore                               )==  "undefined") { localStorage.PortersScore                                = 0};</v>
      </c>
      <c r="W188" t="str">
        <f t="shared" si="79"/>
        <v xml:space="preserve">         $PortersScore                                      =  $row["PortersScore"];</v>
      </c>
      <c r="X188" t="str">
        <f t="shared" si="80"/>
        <v xml:space="preserve">         localStorage.PortersScore                                = '&lt;php? echo $PortersScore?&gt;' ;</v>
      </c>
      <c r="Y188" t="str">
        <f t="shared" si="60"/>
        <v>$PortersScore                                =  $_POST['PortersScore'] ;</v>
      </c>
      <c r="Z188" t="str">
        <f t="shared" si="64"/>
        <v xml:space="preserve">       localStorage.PortersScore                                =  document.ScoreCardForm.PortersScore.value;</v>
      </c>
      <c r="AA188" t="str">
        <f t="shared" si="65"/>
        <v xml:space="preserve">   document.ScoreCardForm.PortersScore.value =  localStorage.PortersScore;</v>
      </c>
      <c r="AB188" t="s">
        <v>449</v>
      </c>
      <c r="AC188" t="str">
        <f t="shared" si="66"/>
        <v xml:space="preserve">           PortersScore  FLOAT,</v>
      </c>
      <c r="AD188" t="str">
        <f t="shared" si="81"/>
        <v xml:space="preserve">       PortersScore                                = '$PortersScore',</v>
      </c>
    </row>
    <row r="189" spans="1:30" x14ac:dyDescent="0.25">
      <c r="A189">
        <v>187</v>
      </c>
      <c r="B189" t="s">
        <v>866</v>
      </c>
      <c r="C189" t="s">
        <v>1520</v>
      </c>
      <c r="D189" t="str">
        <f t="shared" si="61"/>
        <v>PortersComment</v>
      </c>
      <c r="E189" t="str">
        <f t="shared" si="62"/>
        <v>PortersComment</v>
      </c>
      <c r="F189" s="3">
        <f t="shared" si="67"/>
        <v>14</v>
      </c>
      <c r="G189" s="3">
        <f>MAX(F:F)</f>
        <v>43</v>
      </c>
      <c r="H189" s="14" t="str">
        <f t="shared" si="68"/>
        <v xml:space="preserve">PortersComment                             </v>
      </c>
      <c r="I189" t="str">
        <f>D189</f>
        <v>PortersComment</v>
      </c>
      <c r="J189" s="3">
        <f t="shared" si="69"/>
        <v>14</v>
      </c>
      <c r="K189" s="3">
        <f>MAX(J:J)</f>
        <v>43</v>
      </c>
      <c r="L189" s="14" t="str">
        <f t="shared" si="70"/>
        <v xml:space="preserve">PortersComment                             </v>
      </c>
      <c r="M189" t="str">
        <f t="shared" si="71"/>
        <v>'PortersComment'</v>
      </c>
      <c r="N189" t="str">
        <f t="shared" si="72"/>
        <v>$PortersComment</v>
      </c>
      <c r="O189" t="str">
        <f t="shared" si="73"/>
        <v>'$PortersComment'</v>
      </c>
      <c r="P189">
        <f t="shared" si="74"/>
        <v>17</v>
      </c>
      <c r="Q189" s="3">
        <f>MAX(P:P)</f>
        <v>46</v>
      </c>
      <c r="R189" s="9" t="str">
        <f t="shared" si="75"/>
        <v xml:space="preserve">localStorage.PortersComment                             </v>
      </c>
      <c r="S189" s="7" t="str">
        <f t="shared" si="63"/>
        <v>IndustryAnalysis</v>
      </c>
      <c r="T189" t="str">
        <f t="shared" si="76"/>
        <v xml:space="preserve">'$PortersComment'                             </v>
      </c>
      <c r="U189" t="str">
        <f t="shared" si="77"/>
        <v>$PortersComment                              = NULL;// IndustryAnalysis</v>
      </c>
      <c r="V189" t="str">
        <f t="shared" si="78"/>
        <v xml:space="preserve">       if (typeof(localStorage.PortersComment                             )==  "undefined") { localStorage.PortersComment                              = ""};</v>
      </c>
      <c r="W189" t="str">
        <f t="shared" si="79"/>
        <v xml:space="preserve">         $PortersComment                                    =  $row["PortersComment"];</v>
      </c>
      <c r="X189" t="str">
        <f t="shared" si="80"/>
        <v xml:space="preserve">         localStorage.PortersComment                              = '&lt;php? echo $PortersComment?&gt;' ;</v>
      </c>
      <c r="Y189" t="str">
        <f t="shared" si="60"/>
        <v>$PortersComment                              =  $_POST['PortersComment'] ;</v>
      </c>
      <c r="Z189" t="str">
        <f t="shared" si="64"/>
        <v xml:space="preserve">       localStorage.PortersComment                              =  document.ScoreCardForm.PortersComment.value;</v>
      </c>
      <c r="AA189" t="str">
        <f t="shared" si="65"/>
        <v xml:space="preserve">   document.ScoreCardForm.PortersComment.value =  localStorage.PortersComment;</v>
      </c>
      <c r="AB189" t="s">
        <v>1552</v>
      </c>
      <c r="AC189" t="str">
        <f t="shared" si="66"/>
        <v xml:space="preserve">           PortersComment  VARCHAR(250),</v>
      </c>
      <c r="AD189" t="str">
        <f t="shared" si="81"/>
        <v xml:space="preserve">       PortersComment                              = '$PortersComment',</v>
      </c>
    </row>
    <row r="190" spans="1:30" x14ac:dyDescent="0.25">
      <c r="A190">
        <v>188</v>
      </c>
      <c r="B190" t="s">
        <v>866</v>
      </c>
      <c r="C190" t="s">
        <v>1338</v>
      </c>
      <c r="D190" t="str">
        <f t="shared" si="61"/>
        <v>TotalIndustryCategoryRating</v>
      </c>
      <c r="E190" t="str">
        <f t="shared" si="62"/>
        <v>TotalIndustryCategoryRating</v>
      </c>
      <c r="F190" s="3">
        <f t="shared" si="67"/>
        <v>27</v>
      </c>
      <c r="G190" s="3">
        <f>MAX(F:F)</f>
        <v>43</v>
      </c>
      <c r="H190" s="14" t="str">
        <f t="shared" si="68"/>
        <v xml:space="preserve">TotalIndustryCategoryRating                </v>
      </c>
      <c r="I190" t="str">
        <f>D190</f>
        <v>TotalIndustryCategoryRating</v>
      </c>
      <c r="J190" s="3">
        <f t="shared" si="69"/>
        <v>27</v>
      </c>
      <c r="K190" s="3">
        <f>MAX(J:J)</f>
        <v>43</v>
      </c>
      <c r="L190" s="14" t="str">
        <f t="shared" si="70"/>
        <v xml:space="preserve">TotalIndustryCategoryRating                </v>
      </c>
      <c r="M190" t="str">
        <f t="shared" si="71"/>
        <v>'TotalIndustryCategoryRating'</v>
      </c>
      <c r="N190" t="str">
        <f t="shared" si="72"/>
        <v>$TotalIndustryCategoryRating</v>
      </c>
      <c r="O190" t="str">
        <f t="shared" si="73"/>
        <v>'$TotalIndustryCategoryRating'</v>
      </c>
      <c r="P190">
        <f t="shared" si="74"/>
        <v>30</v>
      </c>
      <c r="Q190" s="3">
        <f>MAX(P:P)</f>
        <v>46</v>
      </c>
      <c r="R190" s="9" t="str">
        <f t="shared" si="75"/>
        <v xml:space="preserve">localStorage.TotalIndustryCategoryRating                </v>
      </c>
      <c r="S190" s="7" t="str">
        <f t="shared" si="63"/>
        <v>IndustryAnalysis</v>
      </c>
      <c r="T190" t="str">
        <f t="shared" si="76"/>
        <v xml:space="preserve">'$TotalIndustryCategoryRating'                </v>
      </c>
      <c r="U190" t="str">
        <f t="shared" si="77"/>
        <v>$TotalIndustryCategoryRating                 = NULL;// IndustryAnalysis</v>
      </c>
      <c r="V190" t="str">
        <f t="shared" si="78"/>
        <v xml:space="preserve">       if (typeof(localStorage.TotalIndustryCategoryRating                )==  "undefined") { localStorage.TotalIndustryCategoryRating                 = "Medium"};</v>
      </c>
      <c r="W190" t="str">
        <f t="shared" si="79"/>
        <v xml:space="preserve">         $TotalIndustryCategoryRating                       =  $row["TotalIndustryCategoryRating"];</v>
      </c>
      <c r="X190" t="str">
        <f t="shared" si="80"/>
        <v xml:space="preserve">         localStorage.TotalIndustryCategoryRating                 = '&lt;php? echo $TotalIndustryCategoryRating?&gt;' ;</v>
      </c>
      <c r="Y190" t="str">
        <f t="shared" si="60"/>
        <v>$TotalIndustryCategoryRating                 =  $_POST['TotalIndustryCategoryRating'] ;</v>
      </c>
      <c r="Z190" t="str">
        <f t="shared" si="64"/>
        <v xml:space="preserve">       localStorage.TotalIndustryCategoryRating                 =  document.ScoreCardForm.TotalIndustryCategoryRating.value;</v>
      </c>
      <c r="AA190" t="str">
        <f t="shared" si="65"/>
        <v xml:space="preserve">   document.ScoreCardForm.TotalIndustryCategoryRating.value =  localStorage.TotalIndustryCategoryRating;</v>
      </c>
      <c r="AB190" t="s">
        <v>449</v>
      </c>
      <c r="AC190" t="str">
        <f t="shared" si="66"/>
        <v xml:space="preserve">           TotalIndustryCategoryRating  FLOAT,</v>
      </c>
      <c r="AD190" t="str">
        <f t="shared" si="81"/>
        <v xml:space="preserve">       TotalIndustryCategoryRating                 = '$TotalIndustryCategoryRating',</v>
      </c>
    </row>
    <row r="191" spans="1:30" x14ac:dyDescent="0.25">
      <c r="A191">
        <v>189</v>
      </c>
      <c r="B191" t="s">
        <v>866</v>
      </c>
      <c r="C191" t="s">
        <v>1339</v>
      </c>
      <c r="D191" t="str">
        <f t="shared" si="61"/>
        <v>TotalIndustryCategoryMaxScore</v>
      </c>
      <c r="E191" t="str">
        <f t="shared" si="62"/>
        <v>TotalIndustryCategoryMaxScore</v>
      </c>
      <c r="F191" s="3">
        <f t="shared" si="67"/>
        <v>29</v>
      </c>
      <c r="G191" s="3">
        <f>MAX(F:F)</f>
        <v>43</v>
      </c>
      <c r="H191" s="14" t="str">
        <f t="shared" si="68"/>
        <v xml:space="preserve">TotalIndustryCategoryMaxScore              </v>
      </c>
      <c r="I191" t="str">
        <f>D191</f>
        <v>TotalIndustryCategoryMaxScore</v>
      </c>
      <c r="J191" s="3">
        <f t="shared" si="69"/>
        <v>29</v>
      </c>
      <c r="K191" s="3">
        <f>MAX(J:J)</f>
        <v>43</v>
      </c>
      <c r="L191" s="14" t="str">
        <f t="shared" si="70"/>
        <v xml:space="preserve">TotalIndustryCategoryMaxScore              </v>
      </c>
      <c r="M191" t="str">
        <f t="shared" si="71"/>
        <v>'TotalIndustryCategoryMaxScore'</v>
      </c>
      <c r="N191" t="str">
        <f t="shared" si="72"/>
        <v>$TotalIndustryCategoryMaxScore</v>
      </c>
      <c r="O191" t="str">
        <f t="shared" si="73"/>
        <v>'$TotalIndustryCategoryMaxScore'</v>
      </c>
      <c r="P191">
        <f t="shared" si="74"/>
        <v>32</v>
      </c>
      <c r="Q191" s="3">
        <f>MAX(P:P)</f>
        <v>46</v>
      </c>
      <c r="R191" s="9" t="str">
        <f t="shared" si="75"/>
        <v xml:space="preserve">localStorage.TotalIndustryCategoryMaxScore              </v>
      </c>
      <c r="S191" s="7" t="str">
        <f t="shared" si="63"/>
        <v>IndustryAnalysis</v>
      </c>
      <c r="T191" t="str">
        <f t="shared" si="76"/>
        <v xml:space="preserve">'$TotalIndustryCategoryMaxScore'              </v>
      </c>
      <c r="U191" t="str">
        <f t="shared" si="77"/>
        <v>$TotalIndustryCategoryMaxScore               = NULL;// IndustryAnalysis</v>
      </c>
      <c r="V191" t="str">
        <f t="shared" si="78"/>
        <v xml:space="preserve">       if (typeof(localStorage.TotalIndustryCategoryMaxScore              )==  "undefined") { localStorage.TotalIndustryCategoryMaxScore               = 0};</v>
      </c>
      <c r="W191" t="str">
        <f t="shared" si="79"/>
        <v xml:space="preserve">         $TotalIndustryCategoryMaxScore                     =  $row["TotalIndustryCategoryMaxScore"];</v>
      </c>
      <c r="X191" t="str">
        <f t="shared" si="80"/>
        <v xml:space="preserve">         localStorage.TotalIndustryCategoryMaxScore               = '&lt;php? echo $TotalIndustryCategoryMaxScore?&gt;' ;</v>
      </c>
      <c r="Y191" t="str">
        <f t="shared" si="60"/>
        <v>$TotalIndustryCategoryMaxScore               =  $_POST['TotalIndustryCategoryMaxScore'] ;</v>
      </c>
      <c r="Z191" t="str">
        <f t="shared" si="64"/>
        <v xml:space="preserve">       localStorage.TotalIndustryCategoryMaxScore               =  document.ScoreCardForm.TotalIndustryCategoryMaxScore.value;</v>
      </c>
      <c r="AA191" t="str">
        <f t="shared" si="65"/>
        <v xml:space="preserve">   document.ScoreCardForm.TotalIndustryCategoryMaxScore.value =  localStorage.TotalIndustryCategoryMaxScore;</v>
      </c>
      <c r="AB191" t="s">
        <v>449</v>
      </c>
      <c r="AC191" t="str">
        <f t="shared" si="66"/>
        <v xml:space="preserve">           TotalIndustryCategoryMaxScore  FLOAT,</v>
      </c>
      <c r="AD191" t="str">
        <f t="shared" si="81"/>
        <v xml:space="preserve">       TotalIndustryCategoryMaxScore               = '$TotalIndustryCategoryMaxScore',</v>
      </c>
    </row>
    <row r="192" spans="1:30" x14ac:dyDescent="0.25">
      <c r="A192">
        <v>190</v>
      </c>
      <c r="B192" t="s">
        <v>866</v>
      </c>
      <c r="C192" t="s">
        <v>1340</v>
      </c>
      <c r="D192" t="str">
        <f t="shared" si="61"/>
        <v>TotalIndustryCategoryScore</v>
      </c>
      <c r="E192" t="str">
        <f t="shared" si="62"/>
        <v>TotalIndustryCategoryScore</v>
      </c>
      <c r="F192" s="3">
        <f t="shared" si="67"/>
        <v>26</v>
      </c>
      <c r="G192" s="3">
        <f>MAX(F:F)</f>
        <v>43</v>
      </c>
      <c r="H192" s="14" t="str">
        <f t="shared" si="68"/>
        <v xml:space="preserve">TotalIndustryCategoryScore                 </v>
      </c>
      <c r="I192" t="str">
        <f>D192</f>
        <v>TotalIndustryCategoryScore</v>
      </c>
      <c r="J192" s="3">
        <f t="shared" si="69"/>
        <v>26</v>
      </c>
      <c r="K192" s="3">
        <f>MAX(J:J)</f>
        <v>43</v>
      </c>
      <c r="L192" s="14" t="str">
        <f t="shared" si="70"/>
        <v xml:space="preserve">TotalIndustryCategoryScore                 </v>
      </c>
      <c r="M192" t="str">
        <f t="shared" si="71"/>
        <v>'TotalIndustryCategoryScore'</v>
      </c>
      <c r="N192" t="str">
        <f t="shared" si="72"/>
        <v>$TotalIndustryCategoryScore</v>
      </c>
      <c r="O192" t="str">
        <f t="shared" si="73"/>
        <v>'$TotalIndustryCategoryScore'</v>
      </c>
      <c r="P192">
        <f t="shared" si="74"/>
        <v>29</v>
      </c>
      <c r="Q192" s="3">
        <f>MAX(P:P)</f>
        <v>46</v>
      </c>
      <c r="R192" s="9" t="str">
        <f t="shared" si="75"/>
        <v xml:space="preserve">localStorage.TotalIndustryCategoryScore                 </v>
      </c>
      <c r="S192" s="7" t="str">
        <f t="shared" si="63"/>
        <v>IndustryAnalysis</v>
      </c>
      <c r="T192" t="str">
        <f t="shared" si="76"/>
        <v xml:space="preserve">'$TotalIndustryCategoryScore'                 </v>
      </c>
      <c r="U192" t="str">
        <f t="shared" si="77"/>
        <v>$TotalIndustryCategoryScore                  = NULL;// IndustryAnalysis</v>
      </c>
      <c r="V192" t="str">
        <f t="shared" si="78"/>
        <v xml:space="preserve">       if (typeof(localStorage.TotalIndustryCategoryScore                 )==  "undefined") { localStorage.TotalIndustryCategoryScore                  = 0};</v>
      </c>
      <c r="W192" t="str">
        <f t="shared" si="79"/>
        <v xml:space="preserve">         $TotalIndustryCategoryScore                        =  $row["TotalIndustryCategoryScore"];</v>
      </c>
      <c r="X192" t="str">
        <f t="shared" si="80"/>
        <v xml:space="preserve">         localStorage.TotalIndustryCategoryScore                  = '&lt;php? echo $TotalIndustryCategoryScore?&gt;' ;</v>
      </c>
      <c r="Y192" t="str">
        <f t="shared" si="60"/>
        <v>$TotalIndustryCategoryScore                  =  $_POST['TotalIndustryCategoryScore'] ;</v>
      </c>
      <c r="Z192" t="str">
        <f t="shared" si="64"/>
        <v xml:space="preserve">       localStorage.TotalIndustryCategoryScore                  =  document.ScoreCardForm.TotalIndustryCategoryScore.value;</v>
      </c>
      <c r="AA192" t="str">
        <f t="shared" si="65"/>
        <v xml:space="preserve">   document.ScoreCardForm.TotalIndustryCategoryScore.value =  localStorage.TotalIndustryCategoryScore;</v>
      </c>
      <c r="AB192" t="s">
        <v>449</v>
      </c>
      <c r="AC192" t="str">
        <f t="shared" si="66"/>
        <v xml:space="preserve">           TotalIndustryCategoryScore  FLOAT,</v>
      </c>
      <c r="AD192" t="str">
        <f t="shared" si="81"/>
        <v xml:space="preserve">       TotalIndustryCategoryScore                  = '$TotalIndustryCategoryScore',</v>
      </c>
    </row>
    <row r="193" spans="1:30" x14ac:dyDescent="0.25">
      <c r="A193">
        <v>191</v>
      </c>
      <c r="B193" t="s">
        <v>866</v>
      </c>
      <c r="C193" t="s">
        <v>1521</v>
      </c>
      <c r="D193" t="str">
        <f t="shared" si="61"/>
        <v>TotalIndustryCategoryComment</v>
      </c>
      <c r="E193" t="str">
        <f t="shared" si="62"/>
        <v>TotalIndustryCategoryComment</v>
      </c>
      <c r="F193" s="3">
        <f t="shared" si="67"/>
        <v>28</v>
      </c>
      <c r="G193" s="3">
        <f>MAX(F:F)</f>
        <v>43</v>
      </c>
      <c r="H193" s="14" t="str">
        <f t="shared" si="68"/>
        <v xml:space="preserve">TotalIndustryCategoryComment               </v>
      </c>
      <c r="I193" t="str">
        <f>D193</f>
        <v>TotalIndustryCategoryComment</v>
      </c>
      <c r="J193" s="3">
        <f t="shared" si="69"/>
        <v>28</v>
      </c>
      <c r="K193" s="3">
        <f>MAX(J:J)</f>
        <v>43</v>
      </c>
      <c r="L193" s="14" t="str">
        <f t="shared" si="70"/>
        <v xml:space="preserve">TotalIndustryCategoryComment               </v>
      </c>
      <c r="M193" t="str">
        <f t="shared" si="71"/>
        <v>'TotalIndustryCategoryComment'</v>
      </c>
      <c r="N193" t="str">
        <f t="shared" si="72"/>
        <v>$TotalIndustryCategoryComment</v>
      </c>
      <c r="O193" t="str">
        <f t="shared" si="73"/>
        <v>'$TotalIndustryCategoryComment'</v>
      </c>
      <c r="P193">
        <f t="shared" si="74"/>
        <v>31</v>
      </c>
      <c r="Q193" s="3">
        <f>MAX(P:P)</f>
        <v>46</v>
      </c>
      <c r="R193" s="9" t="str">
        <f t="shared" si="75"/>
        <v xml:space="preserve">localStorage.TotalIndustryCategoryComment               </v>
      </c>
      <c r="S193" s="7" t="str">
        <f t="shared" si="63"/>
        <v>IndustryAnalysis</v>
      </c>
      <c r="T193" t="str">
        <f t="shared" si="76"/>
        <v xml:space="preserve">'$TotalIndustryCategoryComment'               </v>
      </c>
      <c r="U193" t="str">
        <f t="shared" si="77"/>
        <v>$TotalIndustryCategoryComment                = NULL;// IndustryAnalysis</v>
      </c>
      <c r="V193" t="str">
        <f t="shared" si="78"/>
        <v xml:space="preserve">       if (typeof(localStorage.TotalIndustryCategoryComment               )==  "undefined") { localStorage.TotalIndustryCategoryComment                = ""};</v>
      </c>
      <c r="W193" t="str">
        <f t="shared" si="79"/>
        <v xml:space="preserve">         $TotalIndustryCategoryComment                      =  $row["TotalIndustryCategoryComment"];</v>
      </c>
      <c r="X193" t="str">
        <f t="shared" si="80"/>
        <v xml:space="preserve">         localStorage.TotalIndustryCategoryComment                = '&lt;php? echo $TotalIndustryCategoryComment?&gt;' ;</v>
      </c>
      <c r="Y193" t="str">
        <f t="shared" si="60"/>
        <v>$TotalIndustryCategoryComment                =  $_POST['TotalIndustryCategoryComment'] ;</v>
      </c>
      <c r="Z193" t="str">
        <f t="shared" si="64"/>
        <v xml:space="preserve">       localStorage.TotalIndustryCategoryComment                =  document.ScoreCardForm.TotalIndustryCategoryComment.value;</v>
      </c>
      <c r="AA193" t="str">
        <f t="shared" si="65"/>
        <v xml:space="preserve">   document.ScoreCardForm.TotalIndustryCategoryComment.value =  localStorage.TotalIndustryCategoryComment;</v>
      </c>
      <c r="AB193" t="s">
        <v>1552</v>
      </c>
      <c r="AC193" t="str">
        <f t="shared" si="66"/>
        <v xml:space="preserve">           TotalIndustryCategoryComment  VARCHAR(250),</v>
      </c>
      <c r="AD193" t="str">
        <f t="shared" si="81"/>
        <v xml:space="preserve">       TotalIndustryCategoryComment                = '$TotalIndustryCategoryComment',</v>
      </c>
    </row>
    <row r="194" spans="1:30" x14ac:dyDescent="0.25">
      <c r="A194">
        <v>192</v>
      </c>
      <c r="B194" t="s">
        <v>868</v>
      </c>
      <c r="C194" t="s">
        <v>380</v>
      </c>
      <c r="D194" t="str">
        <f t="shared" si="61"/>
        <v>ShareholderPaidDebts1</v>
      </c>
      <c r="E194" t="str">
        <f t="shared" si="62"/>
        <v>ShareholderPaidDebts1</v>
      </c>
      <c r="F194" s="3">
        <f t="shared" si="67"/>
        <v>21</v>
      </c>
      <c r="G194" s="3">
        <f>MAX(F:F)</f>
        <v>43</v>
      </c>
      <c r="H194" s="14" t="str">
        <f t="shared" si="68"/>
        <v xml:space="preserve">ShareholderPaidDebts1                      </v>
      </c>
      <c r="I194" t="str">
        <f>D194</f>
        <v>ShareholderPaidDebts1</v>
      </c>
      <c r="J194" s="3">
        <f t="shared" si="69"/>
        <v>21</v>
      </c>
      <c r="K194" s="3">
        <f>MAX(J:J)</f>
        <v>43</v>
      </c>
      <c r="L194" s="14" t="str">
        <f t="shared" si="70"/>
        <v xml:space="preserve">ShareholderPaidDebts1                      </v>
      </c>
      <c r="M194" t="str">
        <f t="shared" si="71"/>
        <v>'ShareholderPaidDebts1'</v>
      </c>
      <c r="N194" t="str">
        <f t="shared" si="72"/>
        <v>$ShareholderPaidDebts1</v>
      </c>
      <c r="O194" t="str">
        <f t="shared" si="73"/>
        <v>'$ShareholderPaidDebts1'</v>
      </c>
      <c r="P194">
        <f t="shared" si="74"/>
        <v>24</v>
      </c>
      <c r="Q194" s="3">
        <f>MAX(P:P)</f>
        <v>46</v>
      </c>
      <c r="R194" s="9" t="str">
        <f t="shared" si="75"/>
        <v xml:space="preserve">localStorage.ShareholderPaidDebts1                      </v>
      </c>
      <c r="S194" s="7" t="str">
        <f t="shared" si="63"/>
        <v>ShareholderAnalysis</v>
      </c>
      <c r="T194" t="str">
        <f t="shared" si="76"/>
        <v xml:space="preserve">'$ShareholderPaidDebts1'                      </v>
      </c>
      <c r="U194" t="str">
        <f t="shared" si="77"/>
        <v>$ShareholderPaidDebts1                       = NULL;// ShareholderAnalysis</v>
      </c>
      <c r="V194" t="str">
        <f t="shared" si="78"/>
        <v xml:space="preserve">       if (typeof(localStorage.ShareholderPaidDebts1                      )==  "undefined") { localStorage.ShareholderPaidDebts1                       = ""};</v>
      </c>
      <c r="W194" t="str">
        <f t="shared" si="79"/>
        <v xml:space="preserve">         $ShareholderPaidDebts1                             =  $row["ShareholderPaidDebts1"];</v>
      </c>
      <c r="X194" t="str">
        <f t="shared" si="80"/>
        <v xml:space="preserve">         localStorage.ShareholderPaidDebts1                       = '&lt;php? echo $ShareholderPaidDebts1?&gt;' ;</v>
      </c>
      <c r="Y194" t="str">
        <f t="shared" si="60"/>
        <v>$ShareholderPaidDebts1                       =  $_POST['ShareholderPaidDebts1'] ;</v>
      </c>
      <c r="Z194" t="str">
        <f t="shared" si="64"/>
        <v xml:space="preserve">       localStorage.ShareholderPaidDebts1                       =  document.ScoreCardForm.ShareholderPaidDebts1.value;</v>
      </c>
      <c r="AA194" t="str">
        <f t="shared" si="65"/>
        <v xml:space="preserve">   document.ScoreCardForm.ShareholderPaidDebts1.value =  localStorage.ShareholderPaidDebts1;</v>
      </c>
      <c r="AB194" t="s">
        <v>449</v>
      </c>
      <c r="AC194" t="str">
        <f t="shared" si="66"/>
        <v xml:space="preserve">           ShareholderPaidDebts1  FLOAT,</v>
      </c>
      <c r="AD194" t="str">
        <f t="shared" si="81"/>
        <v xml:space="preserve">       ShareholderPaidDebts1                       = '$ShareholderPaidDebts1',</v>
      </c>
    </row>
    <row r="195" spans="1:30" x14ac:dyDescent="0.25">
      <c r="A195">
        <v>193</v>
      </c>
      <c r="B195" t="s">
        <v>868</v>
      </c>
      <c r="C195" t="s">
        <v>392</v>
      </c>
      <c r="D195" t="str">
        <f t="shared" si="61"/>
        <v>ShareholderPaidDebts2</v>
      </c>
      <c r="E195" t="str">
        <f t="shared" si="62"/>
        <v>ShareholderPaidDebts2</v>
      </c>
      <c r="F195" s="3">
        <f t="shared" si="67"/>
        <v>21</v>
      </c>
      <c r="G195" s="3">
        <f>MAX(F:F)</f>
        <v>43</v>
      </c>
      <c r="H195" s="14" t="str">
        <f t="shared" si="68"/>
        <v xml:space="preserve">ShareholderPaidDebts2                      </v>
      </c>
      <c r="I195" t="str">
        <f>D195</f>
        <v>ShareholderPaidDebts2</v>
      </c>
      <c r="J195" s="3">
        <f t="shared" si="69"/>
        <v>21</v>
      </c>
      <c r="K195" s="3">
        <f>MAX(J:J)</f>
        <v>43</v>
      </c>
      <c r="L195" s="14" t="str">
        <f t="shared" si="70"/>
        <v xml:space="preserve">ShareholderPaidDebts2                      </v>
      </c>
      <c r="M195" t="str">
        <f t="shared" si="71"/>
        <v>'ShareholderPaidDebts2'</v>
      </c>
      <c r="N195" t="str">
        <f t="shared" si="72"/>
        <v>$ShareholderPaidDebts2</v>
      </c>
      <c r="O195" t="str">
        <f t="shared" si="73"/>
        <v>'$ShareholderPaidDebts2'</v>
      </c>
      <c r="P195">
        <f t="shared" si="74"/>
        <v>24</v>
      </c>
      <c r="Q195" s="3">
        <f>MAX(P:P)</f>
        <v>46</v>
      </c>
      <c r="R195" s="9" t="str">
        <f t="shared" si="75"/>
        <v xml:space="preserve">localStorage.ShareholderPaidDebts2                      </v>
      </c>
      <c r="S195" s="7" t="str">
        <f t="shared" si="63"/>
        <v>ShareholderAnalysis</v>
      </c>
      <c r="T195" t="str">
        <f t="shared" si="76"/>
        <v xml:space="preserve">'$ShareholderPaidDebts2'                      </v>
      </c>
      <c r="U195" t="str">
        <f t="shared" si="77"/>
        <v>$ShareholderPaidDebts2                       = NULL;// ShareholderAnalysis</v>
      </c>
      <c r="V195" t="str">
        <f t="shared" si="78"/>
        <v xml:space="preserve">       if (typeof(localStorage.ShareholderPaidDebts2                      )==  "undefined") { localStorage.ShareholderPaidDebts2                       = ""};</v>
      </c>
      <c r="W195" t="str">
        <f t="shared" si="79"/>
        <v xml:space="preserve">         $ShareholderPaidDebts2                             =  $row["ShareholderPaidDebts2"];</v>
      </c>
      <c r="X195" t="str">
        <f t="shared" si="80"/>
        <v xml:space="preserve">         localStorage.ShareholderPaidDebts2                       = '&lt;php? echo $ShareholderPaidDebts2?&gt;' ;</v>
      </c>
      <c r="Y195" t="str">
        <f t="shared" ref="Y195:Y258" si="82">SUBSTITUTE(T195,"'","")&amp;" =  "&amp;"$_POST["&amp;M195&amp;"] "&amp;";"</f>
        <v>$ShareholderPaidDebts2                       =  $_POST['ShareholderPaidDebts2'] ;</v>
      </c>
      <c r="Z195" t="str">
        <f t="shared" si="64"/>
        <v xml:space="preserve">       localStorage.ShareholderPaidDebts2                       =  document.ScoreCardForm.ShareholderPaidDebts2.value;</v>
      </c>
      <c r="AA195" t="str">
        <f t="shared" si="65"/>
        <v xml:space="preserve">   document.ScoreCardForm.ShareholderPaidDebts2.value =  localStorage.ShareholderPaidDebts2;</v>
      </c>
      <c r="AB195" t="s">
        <v>449</v>
      </c>
      <c r="AC195" t="str">
        <f t="shared" si="66"/>
        <v xml:space="preserve">           ShareholderPaidDebts2  FLOAT,</v>
      </c>
      <c r="AD195" t="str">
        <f t="shared" si="81"/>
        <v xml:space="preserve">       ShareholderPaidDebts2                       = '$ShareholderPaidDebts2',</v>
      </c>
    </row>
    <row r="196" spans="1:30" x14ac:dyDescent="0.25">
      <c r="A196">
        <v>194</v>
      </c>
      <c r="B196" t="s">
        <v>868</v>
      </c>
      <c r="C196" t="s">
        <v>404</v>
      </c>
      <c r="D196" t="str">
        <f t="shared" ref="D196:D259" si="83">C196</f>
        <v>ShareholderPaidDebts3</v>
      </c>
      <c r="E196" t="str">
        <f t="shared" ref="E196:E259" si="84">C196</f>
        <v>ShareholderPaidDebts3</v>
      </c>
      <c r="F196" s="3">
        <f t="shared" si="67"/>
        <v>21</v>
      </c>
      <c r="G196" s="3">
        <f>MAX(F:F)</f>
        <v>43</v>
      </c>
      <c r="H196" s="14" t="str">
        <f t="shared" si="68"/>
        <v xml:space="preserve">ShareholderPaidDebts3                      </v>
      </c>
      <c r="I196" t="str">
        <f>D196</f>
        <v>ShareholderPaidDebts3</v>
      </c>
      <c r="J196" s="3">
        <f t="shared" si="69"/>
        <v>21</v>
      </c>
      <c r="K196" s="3">
        <f>MAX(J:J)</f>
        <v>43</v>
      </c>
      <c r="L196" s="14" t="str">
        <f t="shared" si="70"/>
        <v xml:space="preserve">ShareholderPaidDebts3                      </v>
      </c>
      <c r="M196" t="str">
        <f t="shared" si="71"/>
        <v>'ShareholderPaidDebts3'</v>
      </c>
      <c r="N196" t="str">
        <f t="shared" si="72"/>
        <v>$ShareholderPaidDebts3</v>
      </c>
      <c r="O196" t="str">
        <f t="shared" si="73"/>
        <v>'$ShareholderPaidDebts3'</v>
      </c>
      <c r="P196">
        <f t="shared" si="74"/>
        <v>24</v>
      </c>
      <c r="Q196" s="3">
        <f>MAX(P:P)</f>
        <v>46</v>
      </c>
      <c r="R196" s="9" t="str">
        <f t="shared" si="75"/>
        <v xml:space="preserve">localStorage.ShareholderPaidDebts3                      </v>
      </c>
      <c r="S196" s="7" t="str">
        <f t="shared" ref="S196:S259" si="85">B196</f>
        <v>ShareholderAnalysis</v>
      </c>
      <c r="T196" t="str">
        <f t="shared" si="76"/>
        <v xml:space="preserve">'$ShareholderPaidDebts3'                      </v>
      </c>
      <c r="U196" t="str">
        <f t="shared" si="77"/>
        <v>$ShareholderPaidDebts3                       = NULL;// ShareholderAnalysis</v>
      </c>
      <c r="V196" t="str">
        <f t="shared" si="78"/>
        <v xml:space="preserve">       if (typeof(localStorage.ShareholderPaidDebts3                      )==  "undefined") { localStorage.ShareholderPaidDebts3                       = ""};</v>
      </c>
      <c r="W196" t="str">
        <f t="shared" si="79"/>
        <v xml:space="preserve">         $ShareholderPaidDebts3                             =  $row["ShareholderPaidDebts3"];</v>
      </c>
      <c r="X196" t="str">
        <f t="shared" si="80"/>
        <v xml:space="preserve">         localStorage.ShareholderPaidDebts3                       = '&lt;php? echo $ShareholderPaidDebts3?&gt;' ;</v>
      </c>
      <c r="Y196" t="str">
        <f t="shared" si="82"/>
        <v>$ShareholderPaidDebts3                       =  $_POST['ShareholderPaidDebts3'] ;</v>
      </c>
      <c r="Z196" t="str">
        <f t="shared" ref="Z196:Z259" si="86">"       "&amp;R196&amp;" =  document.ScoreCardForm."&amp;I196&amp;".value;"</f>
        <v xml:space="preserve">       localStorage.ShareholderPaidDebts3                       =  document.ScoreCardForm.ShareholderPaidDebts3.value;</v>
      </c>
      <c r="AA196" t="str">
        <f t="shared" ref="AA196:AA259" si="87">"   document.ScoreCardForm."&amp;I196&amp;".value"&amp;" =  "&amp;TRIM(R196)&amp;";"</f>
        <v xml:space="preserve">   document.ScoreCardForm.ShareholderPaidDebts3.value =  localStorage.ShareholderPaidDebts3;</v>
      </c>
      <c r="AB196" t="s">
        <v>449</v>
      </c>
      <c r="AC196" t="str">
        <f t="shared" ref="AC196:AC259" si="88" xml:space="preserve"> "           "&amp;I196&amp;"  "&amp;AB196&amp;","</f>
        <v xml:space="preserve">           ShareholderPaidDebts3  FLOAT,</v>
      </c>
      <c r="AD196" t="str">
        <f t="shared" si="81"/>
        <v xml:space="preserve">       ShareholderPaidDebts3                       = '$ShareholderPaidDebts3',</v>
      </c>
    </row>
    <row r="197" spans="1:30" x14ac:dyDescent="0.25">
      <c r="A197">
        <v>195</v>
      </c>
      <c r="B197" t="s">
        <v>868</v>
      </c>
      <c r="C197" t="s">
        <v>416</v>
      </c>
      <c r="D197" t="str">
        <f t="shared" si="83"/>
        <v>ShareholderPaidDebts4</v>
      </c>
      <c r="E197" t="str">
        <f t="shared" si="84"/>
        <v>ShareholderPaidDebts4</v>
      </c>
      <c r="F197" s="3">
        <f t="shared" si="67"/>
        <v>21</v>
      </c>
      <c r="G197" s="3">
        <f>MAX(F:F)</f>
        <v>43</v>
      </c>
      <c r="H197" s="14" t="str">
        <f t="shared" si="68"/>
        <v xml:space="preserve">ShareholderPaidDebts4                      </v>
      </c>
      <c r="I197" t="str">
        <f>D197</f>
        <v>ShareholderPaidDebts4</v>
      </c>
      <c r="J197" s="3">
        <f t="shared" si="69"/>
        <v>21</v>
      </c>
      <c r="K197" s="3">
        <f>MAX(J:J)</f>
        <v>43</v>
      </c>
      <c r="L197" s="14" t="str">
        <f t="shared" si="70"/>
        <v xml:space="preserve">ShareholderPaidDebts4                      </v>
      </c>
      <c r="M197" t="str">
        <f t="shared" si="71"/>
        <v>'ShareholderPaidDebts4'</v>
      </c>
      <c r="N197" t="str">
        <f t="shared" si="72"/>
        <v>$ShareholderPaidDebts4</v>
      </c>
      <c r="O197" t="str">
        <f t="shared" si="73"/>
        <v>'$ShareholderPaidDebts4'</v>
      </c>
      <c r="P197">
        <f t="shared" si="74"/>
        <v>24</v>
      </c>
      <c r="Q197" s="3">
        <f>MAX(P:P)</f>
        <v>46</v>
      </c>
      <c r="R197" s="9" t="str">
        <f t="shared" si="75"/>
        <v xml:space="preserve">localStorage.ShareholderPaidDebts4                      </v>
      </c>
      <c r="S197" s="7" t="str">
        <f t="shared" si="85"/>
        <v>ShareholderAnalysis</v>
      </c>
      <c r="T197" t="str">
        <f t="shared" si="76"/>
        <v xml:space="preserve">'$ShareholderPaidDebts4'                      </v>
      </c>
      <c r="U197" t="str">
        <f t="shared" si="77"/>
        <v>$ShareholderPaidDebts4                       = NULL;// ShareholderAnalysis</v>
      </c>
      <c r="V197" t="str">
        <f t="shared" si="78"/>
        <v xml:space="preserve">       if (typeof(localStorage.ShareholderPaidDebts4                      )==  "undefined") { localStorage.ShareholderPaidDebts4                       = ""};</v>
      </c>
      <c r="W197" t="str">
        <f t="shared" si="79"/>
        <v xml:space="preserve">         $ShareholderPaidDebts4                             =  $row["ShareholderPaidDebts4"];</v>
      </c>
      <c r="X197" t="str">
        <f t="shared" si="80"/>
        <v xml:space="preserve">         localStorage.ShareholderPaidDebts4                       = '&lt;php? echo $ShareholderPaidDebts4?&gt;' ;</v>
      </c>
      <c r="Y197" t="str">
        <f t="shared" si="82"/>
        <v>$ShareholderPaidDebts4                       =  $_POST['ShareholderPaidDebts4'] ;</v>
      </c>
      <c r="Z197" t="str">
        <f t="shared" si="86"/>
        <v xml:space="preserve">       localStorage.ShareholderPaidDebts4                       =  document.ScoreCardForm.ShareholderPaidDebts4.value;</v>
      </c>
      <c r="AA197" t="str">
        <f t="shared" si="87"/>
        <v xml:space="preserve">   document.ScoreCardForm.ShareholderPaidDebts4.value =  localStorage.ShareholderPaidDebts4;</v>
      </c>
      <c r="AB197" t="s">
        <v>449</v>
      </c>
      <c r="AC197" t="str">
        <f t="shared" si="88"/>
        <v xml:space="preserve">           ShareholderPaidDebts4  FLOAT,</v>
      </c>
      <c r="AD197" t="str">
        <f t="shared" si="81"/>
        <v xml:space="preserve">       ShareholderPaidDebts4                       = '$ShareholderPaidDebts4',</v>
      </c>
    </row>
    <row r="198" spans="1:30" x14ac:dyDescent="0.25">
      <c r="A198">
        <v>196</v>
      </c>
      <c r="B198" t="s">
        <v>868</v>
      </c>
      <c r="C198" t="s">
        <v>428</v>
      </c>
      <c r="D198" t="str">
        <f t="shared" si="83"/>
        <v>ShareholderPaidDebts5</v>
      </c>
      <c r="E198" t="str">
        <f t="shared" si="84"/>
        <v>ShareholderPaidDebts5</v>
      </c>
      <c r="F198" s="3">
        <f t="shared" si="67"/>
        <v>21</v>
      </c>
      <c r="G198" s="3">
        <f>MAX(F:F)</f>
        <v>43</v>
      </c>
      <c r="H198" s="14" t="str">
        <f t="shared" si="68"/>
        <v xml:space="preserve">ShareholderPaidDebts5                      </v>
      </c>
      <c r="I198" t="str">
        <f>D198</f>
        <v>ShareholderPaidDebts5</v>
      </c>
      <c r="J198" s="3">
        <f t="shared" si="69"/>
        <v>21</v>
      </c>
      <c r="K198" s="3">
        <f>MAX(J:J)</f>
        <v>43</v>
      </c>
      <c r="L198" s="14" t="str">
        <f t="shared" si="70"/>
        <v xml:space="preserve">ShareholderPaidDebts5                      </v>
      </c>
      <c r="M198" t="str">
        <f t="shared" si="71"/>
        <v>'ShareholderPaidDebts5'</v>
      </c>
      <c r="N198" t="str">
        <f t="shared" si="72"/>
        <v>$ShareholderPaidDebts5</v>
      </c>
      <c r="O198" t="str">
        <f t="shared" si="73"/>
        <v>'$ShareholderPaidDebts5'</v>
      </c>
      <c r="P198">
        <f t="shared" si="74"/>
        <v>24</v>
      </c>
      <c r="Q198" s="3">
        <f>MAX(P:P)</f>
        <v>46</v>
      </c>
      <c r="R198" s="9" t="str">
        <f t="shared" si="75"/>
        <v xml:space="preserve">localStorage.ShareholderPaidDebts5                      </v>
      </c>
      <c r="S198" s="7" t="str">
        <f t="shared" si="85"/>
        <v>ShareholderAnalysis</v>
      </c>
      <c r="T198" t="str">
        <f t="shared" si="76"/>
        <v xml:space="preserve">'$ShareholderPaidDebts5'                      </v>
      </c>
      <c r="U198" t="str">
        <f t="shared" si="77"/>
        <v>$ShareholderPaidDebts5                       = NULL;// ShareholderAnalysis</v>
      </c>
      <c r="V198" t="str">
        <f t="shared" si="78"/>
        <v xml:space="preserve">       if (typeof(localStorage.ShareholderPaidDebts5                      )==  "undefined") { localStorage.ShareholderPaidDebts5                       = ""};</v>
      </c>
      <c r="W198" t="str">
        <f t="shared" si="79"/>
        <v xml:space="preserve">         $ShareholderPaidDebts5                             =  $row["ShareholderPaidDebts5"];</v>
      </c>
      <c r="X198" t="str">
        <f t="shared" si="80"/>
        <v xml:space="preserve">         localStorage.ShareholderPaidDebts5                       = '&lt;php? echo $ShareholderPaidDebts5?&gt;' ;</v>
      </c>
      <c r="Y198" t="str">
        <f t="shared" si="82"/>
        <v>$ShareholderPaidDebts5                       =  $_POST['ShareholderPaidDebts5'] ;</v>
      </c>
      <c r="Z198" t="str">
        <f t="shared" si="86"/>
        <v xml:space="preserve">       localStorage.ShareholderPaidDebts5                       =  document.ScoreCardForm.ShareholderPaidDebts5.value;</v>
      </c>
      <c r="AA198" t="str">
        <f t="shared" si="87"/>
        <v xml:space="preserve">   document.ScoreCardForm.ShareholderPaidDebts5.value =  localStorage.ShareholderPaidDebts5;</v>
      </c>
      <c r="AB198" t="s">
        <v>449</v>
      </c>
      <c r="AC198" t="str">
        <f t="shared" si="88"/>
        <v xml:space="preserve">           ShareholderPaidDebts5  FLOAT,</v>
      </c>
      <c r="AD198" t="str">
        <f t="shared" si="81"/>
        <v xml:space="preserve">       ShareholderPaidDebts5                       = '$ShareholderPaidDebts5',</v>
      </c>
    </row>
    <row r="199" spans="1:30" x14ac:dyDescent="0.25">
      <c r="A199">
        <v>197</v>
      </c>
      <c r="B199" t="s">
        <v>868</v>
      </c>
      <c r="C199" t="s">
        <v>1341</v>
      </c>
      <c r="D199" t="str">
        <f t="shared" si="83"/>
        <v>ShareholderPaidDebtsAverage</v>
      </c>
      <c r="E199" t="str">
        <f t="shared" si="84"/>
        <v>ShareholderPaidDebtsAverage</v>
      </c>
      <c r="F199" s="3">
        <f t="shared" si="67"/>
        <v>27</v>
      </c>
      <c r="G199" s="3">
        <f>MAX(F:F)</f>
        <v>43</v>
      </c>
      <c r="H199" s="14" t="str">
        <f t="shared" si="68"/>
        <v xml:space="preserve">ShareholderPaidDebtsAverage                </v>
      </c>
      <c r="I199" t="str">
        <f>D199</f>
        <v>ShareholderPaidDebtsAverage</v>
      </c>
      <c r="J199" s="3">
        <f t="shared" si="69"/>
        <v>27</v>
      </c>
      <c r="K199" s="3">
        <f>MAX(J:J)</f>
        <v>43</v>
      </c>
      <c r="L199" s="14" t="str">
        <f t="shared" si="70"/>
        <v xml:space="preserve">ShareholderPaidDebtsAverage                </v>
      </c>
      <c r="M199" t="str">
        <f t="shared" si="71"/>
        <v>'ShareholderPaidDebtsAverage'</v>
      </c>
      <c r="N199" t="str">
        <f t="shared" si="72"/>
        <v>$ShareholderPaidDebtsAverage</v>
      </c>
      <c r="O199" t="str">
        <f t="shared" si="73"/>
        <v>'$ShareholderPaidDebtsAverage'</v>
      </c>
      <c r="P199">
        <f t="shared" si="74"/>
        <v>30</v>
      </c>
      <c r="Q199" s="3">
        <f>MAX(P:P)</f>
        <v>46</v>
      </c>
      <c r="R199" s="9" t="str">
        <f t="shared" si="75"/>
        <v xml:space="preserve">localStorage.ShareholderPaidDebtsAverage                </v>
      </c>
      <c r="S199" s="7" t="str">
        <f t="shared" si="85"/>
        <v>ShareholderAnalysis</v>
      </c>
      <c r="T199" t="str">
        <f t="shared" si="76"/>
        <v xml:space="preserve">'$ShareholderPaidDebtsAverage'                </v>
      </c>
      <c r="U199" t="str">
        <f t="shared" si="77"/>
        <v>$ShareholderPaidDebtsAverage                 = NULL;// ShareholderAnalysis</v>
      </c>
      <c r="V199" t="str">
        <f t="shared" si="78"/>
        <v xml:space="preserve">       if (typeof(localStorage.ShareholderPaidDebtsAverage                )==  "undefined") { localStorage.ShareholderPaidDebtsAverage                 = ""};</v>
      </c>
      <c r="W199" t="str">
        <f t="shared" si="79"/>
        <v xml:space="preserve">         $ShareholderPaidDebtsAverage                       =  $row["ShareholderPaidDebtsAverage"];</v>
      </c>
      <c r="X199" t="str">
        <f t="shared" si="80"/>
        <v xml:space="preserve">         localStorage.ShareholderPaidDebtsAverage                 = '&lt;php? echo $ShareholderPaidDebtsAverage?&gt;' ;</v>
      </c>
      <c r="Y199" t="str">
        <f t="shared" si="82"/>
        <v>$ShareholderPaidDebtsAverage                 =  $_POST['ShareholderPaidDebtsAverage'] ;</v>
      </c>
      <c r="Z199" t="str">
        <f t="shared" si="86"/>
        <v xml:space="preserve">       localStorage.ShareholderPaidDebtsAverage                 =  document.ScoreCardForm.ShareholderPaidDebtsAverage.value;</v>
      </c>
      <c r="AA199" t="str">
        <f t="shared" si="87"/>
        <v xml:space="preserve">   document.ScoreCardForm.ShareholderPaidDebtsAverage.value =  localStorage.ShareholderPaidDebtsAverage;</v>
      </c>
      <c r="AB199" t="s">
        <v>449</v>
      </c>
      <c r="AC199" t="str">
        <f t="shared" si="88"/>
        <v xml:space="preserve">           ShareholderPaidDebtsAverage  FLOAT,</v>
      </c>
      <c r="AD199" t="str">
        <f t="shared" si="81"/>
        <v xml:space="preserve">       ShareholderPaidDebtsAverage                 = '$ShareholderPaidDebtsAverage',</v>
      </c>
    </row>
    <row r="200" spans="1:30" x14ac:dyDescent="0.25">
      <c r="A200">
        <v>198</v>
      </c>
      <c r="B200" t="s">
        <v>868</v>
      </c>
      <c r="C200" t="s">
        <v>1342</v>
      </c>
      <c r="D200" t="str">
        <f t="shared" si="83"/>
        <v>ShareholderPaidDebtsMaxScore</v>
      </c>
      <c r="E200" t="str">
        <f t="shared" si="84"/>
        <v>ShareholderPaidDebtsMaxScore</v>
      </c>
      <c r="F200" s="3">
        <f t="shared" si="67"/>
        <v>28</v>
      </c>
      <c r="G200" s="3">
        <f>MAX(F:F)</f>
        <v>43</v>
      </c>
      <c r="H200" s="14" t="str">
        <f t="shared" si="68"/>
        <v xml:space="preserve">ShareholderPaidDebtsMaxScore               </v>
      </c>
      <c r="I200" t="str">
        <f>D200</f>
        <v>ShareholderPaidDebtsMaxScore</v>
      </c>
      <c r="J200" s="3">
        <f t="shared" si="69"/>
        <v>28</v>
      </c>
      <c r="K200" s="3">
        <f>MAX(J:J)</f>
        <v>43</v>
      </c>
      <c r="L200" s="14" t="str">
        <f t="shared" si="70"/>
        <v xml:space="preserve">ShareholderPaidDebtsMaxScore               </v>
      </c>
      <c r="M200" t="str">
        <f t="shared" si="71"/>
        <v>'ShareholderPaidDebtsMaxScore'</v>
      </c>
      <c r="N200" t="str">
        <f t="shared" si="72"/>
        <v>$ShareholderPaidDebtsMaxScore</v>
      </c>
      <c r="O200" t="str">
        <f t="shared" si="73"/>
        <v>'$ShareholderPaidDebtsMaxScore'</v>
      </c>
      <c r="P200">
        <f t="shared" si="74"/>
        <v>31</v>
      </c>
      <c r="Q200" s="3">
        <f>MAX(P:P)</f>
        <v>46</v>
      </c>
      <c r="R200" s="9" t="str">
        <f t="shared" si="75"/>
        <v xml:space="preserve">localStorage.ShareholderPaidDebtsMaxScore               </v>
      </c>
      <c r="S200" s="7" t="str">
        <f t="shared" si="85"/>
        <v>ShareholderAnalysis</v>
      </c>
      <c r="T200" t="str">
        <f t="shared" si="76"/>
        <v xml:space="preserve">'$ShareholderPaidDebtsMaxScore'               </v>
      </c>
      <c r="U200" t="str">
        <f t="shared" si="77"/>
        <v>$ShareholderPaidDebtsMaxScore                = NULL;// ShareholderAnalysis</v>
      </c>
      <c r="V200" t="str">
        <f t="shared" si="78"/>
        <v xml:space="preserve">       if (typeof(localStorage.ShareholderPaidDebtsMaxScore               )==  "undefined") { localStorage.ShareholderPaidDebtsMaxScore                = 0};</v>
      </c>
      <c r="W200" t="str">
        <f t="shared" si="79"/>
        <v xml:space="preserve">         $ShareholderPaidDebtsMaxScore                      =  $row["ShareholderPaidDebtsMaxScore"];</v>
      </c>
      <c r="X200" t="str">
        <f t="shared" si="80"/>
        <v xml:space="preserve">         localStorage.ShareholderPaidDebtsMaxScore                = '&lt;php? echo $ShareholderPaidDebtsMaxScore?&gt;' ;</v>
      </c>
      <c r="Y200" t="str">
        <f t="shared" si="82"/>
        <v>$ShareholderPaidDebtsMaxScore                =  $_POST['ShareholderPaidDebtsMaxScore'] ;</v>
      </c>
      <c r="Z200" t="str">
        <f t="shared" si="86"/>
        <v xml:space="preserve">       localStorage.ShareholderPaidDebtsMaxScore                =  document.ScoreCardForm.ShareholderPaidDebtsMaxScore.value;</v>
      </c>
      <c r="AA200" t="str">
        <f t="shared" si="87"/>
        <v xml:space="preserve">   document.ScoreCardForm.ShareholderPaidDebtsMaxScore.value =  localStorage.ShareholderPaidDebtsMaxScore;</v>
      </c>
      <c r="AB200" t="s">
        <v>449</v>
      </c>
      <c r="AC200" t="str">
        <f t="shared" si="88"/>
        <v xml:space="preserve">           ShareholderPaidDebtsMaxScore  FLOAT,</v>
      </c>
      <c r="AD200" t="str">
        <f t="shared" si="81"/>
        <v xml:space="preserve">       ShareholderPaidDebtsMaxScore                = '$ShareholderPaidDebtsMaxScore',</v>
      </c>
    </row>
    <row r="201" spans="1:30" x14ac:dyDescent="0.25">
      <c r="A201">
        <v>199</v>
      </c>
      <c r="B201" t="s">
        <v>868</v>
      </c>
      <c r="C201" t="s">
        <v>1343</v>
      </c>
      <c r="D201" t="str">
        <f t="shared" si="83"/>
        <v>ShareholderPaidDebtsScore</v>
      </c>
      <c r="E201" t="str">
        <f t="shared" si="84"/>
        <v>ShareholderPaidDebtsScore</v>
      </c>
      <c r="F201" s="3">
        <f t="shared" si="67"/>
        <v>25</v>
      </c>
      <c r="G201" s="3">
        <f>MAX(F:F)</f>
        <v>43</v>
      </c>
      <c r="H201" s="14" t="str">
        <f t="shared" si="68"/>
        <v xml:space="preserve">ShareholderPaidDebtsScore                  </v>
      </c>
      <c r="I201" t="str">
        <f>D201</f>
        <v>ShareholderPaidDebtsScore</v>
      </c>
      <c r="J201" s="3">
        <f t="shared" si="69"/>
        <v>25</v>
      </c>
      <c r="K201" s="3">
        <f>MAX(J:J)</f>
        <v>43</v>
      </c>
      <c r="L201" s="14" t="str">
        <f t="shared" si="70"/>
        <v xml:space="preserve">ShareholderPaidDebtsScore                  </v>
      </c>
      <c r="M201" t="str">
        <f t="shared" si="71"/>
        <v>'ShareholderPaidDebtsScore'</v>
      </c>
      <c r="N201" t="str">
        <f t="shared" si="72"/>
        <v>$ShareholderPaidDebtsScore</v>
      </c>
      <c r="O201" t="str">
        <f t="shared" si="73"/>
        <v>'$ShareholderPaidDebtsScore'</v>
      </c>
      <c r="P201">
        <f t="shared" si="74"/>
        <v>28</v>
      </c>
      <c r="Q201" s="3">
        <f>MAX(P:P)</f>
        <v>46</v>
      </c>
      <c r="R201" s="9" t="str">
        <f t="shared" si="75"/>
        <v xml:space="preserve">localStorage.ShareholderPaidDebtsScore                  </v>
      </c>
      <c r="S201" s="7" t="str">
        <f t="shared" si="85"/>
        <v>ShareholderAnalysis</v>
      </c>
      <c r="T201" t="str">
        <f t="shared" si="76"/>
        <v xml:space="preserve">'$ShareholderPaidDebtsScore'                  </v>
      </c>
      <c r="U201" t="str">
        <f t="shared" si="77"/>
        <v>$ShareholderPaidDebtsScore                   = NULL;// ShareholderAnalysis</v>
      </c>
      <c r="V201" t="str">
        <f t="shared" si="78"/>
        <v xml:space="preserve">       if (typeof(localStorage.ShareholderPaidDebtsScore                  )==  "undefined") { localStorage.ShareholderPaidDebtsScore                   = 0};</v>
      </c>
      <c r="W201" t="str">
        <f t="shared" si="79"/>
        <v xml:space="preserve">         $ShareholderPaidDebtsScore                         =  $row["ShareholderPaidDebtsScore"];</v>
      </c>
      <c r="X201" t="str">
        <f t="shared" si="80"/>
        <v xml:space="preserve">         localStorage.ShareholderPaidDebtsScore                   = '&lt;php? echo $ShareholderPaidDebtsScore?&gt;' ;</v>
      </c>
      <c r="Y201" t="str">
        <f t="shared" si="82"/>
        <v>$ShareholderPaidDebtsScore                   =  $_POST['ShareholderPaidDebtsScore'] ;</v>
      </c>
      <c r="Z201" t="str">
        <f t="shared" si="86"/>
        <v xml:space="preserve">       localStorage.ShareholderPaidDebtsScore                   =  document.ScoreCardForm.ShareholderPaidDebtsScore.value;</v>
      </c>
      <c r="AA201" t="str">
        <f t="shared" si="87"/>
        <v xml:space="preserve">   document.ScoreCardForm.ShareholderPaidDebtsScore.value =  localStorage.ShareholderPaidDebtsScore;</v>
      </c>
      <c r="AB201" t="s">
        <v>449</v>
      </c>
      <c r="AC201" t="str">
        <f t="shared" si="88"/>
        <v xml:space="preserve">           ShareholderPaidDebtsScore  FLOAT,</v>
      </c>
      <c r="AD201" t="str">
        <f t="shared" si="81"/>
        <v xml:space="preserve">       ShareholderPaidDebtsScore                   = '$ShareholderPaidDebtsScore',</v>
      </c>
    </row>
    <row r="202" spans="1:30" x14ac:dyDescent="0.25">
      <c r="A202">
        <v>200</v>
      </c>
      <c r="B202" t="s">
        <v>868</v>
      </c>
      <c r="C202" t="s">
        <v>1522</v>
      </c>
      <c r="D202" t="str">
        <f t="shared" si="83"/>
        <v>ShareholderPaidDebtsComment</v>
      </c>
      <c r="E202" t="str">
        <f t="shared" si="84"/>
        <v>ShareholderPaidDebtsComment</v>
      </c>
      <c r="F202" s="3">
        <f t="shared" si="67"/>
        <v>27</v>
      </c>
      <c r="G202" s="3">
        <f>MAX(F:F)</f>
        <v>43</v>
      </c>
      <c r="H202" s="14" t="str">
        <f t="shared" si="68"/>
        <v xml:space="preserve">ShareholderPaidDebtsComment                </v>
      </c>
      <c r="I202" t="str">
        <f>D202</f>
        <v>ShareholderPaidDebtsComment</v>
      </c>
      <c r="J202" s="3">
        <f t="shared" si="69"/>
        <v>27</v>
      </c>
      <c r="K202" s="3">
        <f>MAX(J:J)</f>
        <v>43</v>
      </c>
      <c r="L202" s="14" t="str">
        <f t="shared" si="70"/>
        <v xml:space="preserve">ShareholderPaidDebtsComment                </v>
      </c>
      <c r="M202" t="str">
        <f t="shared" si="71"/>
        <v>'ShareholderPaidDebtsComment'</v>
      </c>
      <c r="N202" t="str">
        <f t="shared" si="72"/>
        <v>$ShareholderPaidDebtsComment</v>
      </c>
      <c r="O202" t="str">
        <f t="shared" si="73"/>
        <v>'$ShareholderPaidDebtsComment'</v>
      </c>
      <c r="P202">
        <f t="shared" si="74"/>
        <v>30</v>
      </c>
      <c r="Q202" s="3">
        <f>MAX(P:P)</f>
        <v>46</v>
      </c>
      <c r="R202" s="9" t="str">
        <f t="shared" si="75"/>
        <v xml:space="preserve">localStorage.ShareholderPaidDebtsComment                </v>
      </c>
      <c r="S202" s="7" t="str">
        <f t="shared" si="85"/>
        <v>ShareholderAnalysis</v>
      </c>
      <c r="T202" t="str">
        <f t="shared" si="76"/>
        <v xml:space="preserve">'$ShareholderPaidDebtsComment'                </v>
      </c>
      <c r="U202" t="str">
        <f t="shared" si="77"/>
        <v>$ShareholderPaidDebtsComment                 = NULL;// ShareholderAnalysis</v>
      </c>
      <c r="V202" t="str">
        <f t="shared" si="78"/>
        <v xml:space="preserve">       if (typeof(localStorage.ShareholderPaidDebtsComment                )==  "undefined") { localStorage.ShareholderPaidDebtsComment                 = ""};</v>
      </c>
      <c r="W202" t="str">
        <f t="shared" si="79"/>
        <v xml:space="preserve">         $ShareholderPaidDebtsComment                       =  $row["ShareholderPaidDebtsComment"];</v>
      </c>
      <c r="X202" t="str">
        <f t="shared" si="80"/>
        <v xml:space="preserve">         localStorage.ShareholderPaidDebtsComment                 = '&lt;php? echo $ShareholderPaidDebtsComment?&gt;' ;</v>
      </c>
      <c r="Y202" t="str">
        <f t="shared" si="82"/>
        <v>$ShareholderPaidDebtsComment                 =  $_POST['ShareholderPaidDebtsComment'] ;</v>
      </c>
      <c r="Z202" t="str">
        <f t="shared" si="86"/>
        <v xml:space="preserve">       localStorage.ShareholderPaidDebtsComment                 =  document.ScoreCardForm.ShareholderPaidDebtsComment.value;</v>
      </c>
      <c r="AA202" t="str">
        <f t="shared" si="87"/>
        <v xml:space="preserve">   document.ScoreCardForm.ShareholderPaidDebtsComment.value =  localStorage.ShareholderPaidDebtsComment;</v>
      </c>
      <c r="AB202" t="s">
        <v>1552</v>
      </c>
      <c r="AC202" t="str">
        <f t="shared" si="88"/>
        <v xml:space="preserve">           ShareholderPaidDebtsComment  VARCHAR(250),</v>
      </c>
      <c r="AD202" t="str">
        <f t="shared" si="81"/>
        <v xml:space="preserve">       ShareholderPaidDebtsComment                 = '$ShareholderPaidDebtsComment',</v>
      </c>
    </row>
    <row r="203" spans="1:30" x14ac:dyDescent="0.25">
      <c r="A203">
        <v>201</v>
      </c>
      <c r="B203" t="s">
        <v>868</v>
      </c>
      <c r="C203" t="s">
        <v>381</v>
      </c>
      <c r="D203" t="str">
        <f t="shared" si="83"/>
        <v>ShareholderDefaults1</v>
      </c>
      <c r="E203" t="str">
        <f t="shared" si="84"/>
        <v>ShareholderDefaults1</v>
      </c>
      <c r="F203" s="3">
        <f t="shared" si="67"/>
        <v>20</v>
      </c>
      <c r="G203" s="3">
        <f>MAX(F:F)</f>
        <v>43</v>
      </c>
      <c r="H203" s="14" t="str">
        <f t="shared" si="68"/>
        <v xml:space="preserve">ShareholderDefaults1                       </v>
      </c>
      <c r="I203" t="str">
        <f>D203</f>
        <v>ShareholderDefaults1</v>
      </c>
      <c r="J203" s="3">
        <f t="shared" si="69"/>
        <v>20</v>
      </c>
      <c r="K203" s="3">
        <f>MAX(J:J)</f>
        <v>43</v>
      </c>
      <c r="L203" s="14" t="str">
        <f t="shared" si="70"/>
        <v xml:space="preserve">ShareholderDefaults1                       </v>
      </c>
      <c r="M203" t="str">
        <f t="shared" si="71"/>
        <v>'ShareholderDefaults1'</v>
      </c>
      <c r="N203" t="str">
        <f t="shared" si="72"/>
        <v>$ShareholderDefaults1</v>
      </c>
      <c r="O203" t="str">
        <f t="shared" si="73"/>
        <v>'$ShareholderDefaults1'</v>
      </c>
      <c r="P203">
        <f t="shared" si="74"/>
        <v>23</v>
      </c>
      <c r="Q203" s="3">
        <f>MAX(P:P)</f>
        <v>46</v>
      </c>
      <c r="R203" s="9" t="str">
        <f t="shared" si="75"/>
        <v xml:space="preserve">localStorage.ShareholderDefaults1                       </v>
      </c>
      <c r="S203" s="7" t="str">
        <f t="shared" si="85"/>
        <v>ShareholderAnalysis</v>
      </c>
      <c r="T203" t="str">
        <f t="shared" si="76"/>
        <v xml:space="preserve">'$ShareholderDefaults1'                       </v>
      </c>
      <c r="U203" t="str">
        <f t="shared" si="77"/>
        <v>$ShareholderDefaults1                        = NULL;// ShareholderAnalysis</v>
      </c>
      <c r="V203" t="str">
        <f t="shared" si="78"/>
        <v xml:space="preserve">       if (typeof(localStorage.ShareholderDefaults1                       )==  "undefined") { localStorage.ShareholderDefaults1                        = ""};</v>
      </c>
      <c r="W203" t="str">
        <f t="shared" si="79"/>
        <v xml:space="preserve">         $ShareholderDefaults1                              =  $row["ShareholderDefaults1"];</v>
      </c>
      <c r="X203" t="str">
        <f t="shared" si="80"/>
        <v xml:space="preserve">         localStorage.ShareholderDefaults1                        = '&lt;php? echo $ShareholderDefaults1?&gt;' ;</v>
      </c>
      <c r="Y203" t="str">
        <f t="shared" si="82"/>
        <v>$ShareholderDefaults1                        =  $_POST['ShareholderDefaults1'] ;</v>
      </c>
      <c r="Z203" t="str">
        <f t="shared" si="86"/>
        <v xml:space="preserve">       localStorage.ShareholderDefaults1                        =  document.ScoreCardForm.ShareholderDefaults1.value;</v>
      </c>
      <c r="AA203" t="str">
        <f t="shared" si="87"/>
        <v xml:space="preserve">   document.ScoreCardForm.ShareholderDefaults1.value =  localStorage.ShareholderDefaults1;</v>
      </c>
      <c r="AB203" t="s">
        <v>449</v>
      </c>
      <c r="AC203" t="str">
        <f t="shared" si="88"/>
        <v xml:space="preserve">           ShareholderDefaults1  FLOAT,</v>
      </c>
      <c r="AD203" t="str">
        <f t="shared" si="81"/>
        <v xml:space="preserve">       ShareholderDefaults1                        = '$ShareholderDefaults1',</v>
      </c>
    </row>
    <row r="204" spans="1:30" x14ac:dyDescent="0.25">
      <c r="A204">
        <v>202</v>
      </c>
      <c r="B204" t="s">
        <v>868</v>
      </c>
      <c r="C204" t="s">
        <v>393</v>
      </c>
      <c r="D204" t="str">
        <f t="shared" si="83"/>
        <v>ShareholderDefaults2</v>
      </c>
      <c r="E204" t="str">
        <f t="shared" si="84"/>
        <v>ShareholderDefaults2</v>
      </c>
      <c r="F204" s="3">
        <f t="shared" si="67"/>
        <v>20</v>
      </c>
      <c r="G204" s="3">
        <f>MAX(F:F)</f>
        <v>43</v>
      </c>
      <c r="H204" s="14" t="str">
        <f t="shared" si="68"/>
        <v xml:space="preserve">ShareholderDefaults2                       </v>
      </c>
      <c r="I204" t="str">
        <f>D204</f>
        <v>ShareholderDefaults2</v>
      </c>
      <c r="J204" s="3">
        <f t="shared" si="69"/>
        <v>20</v>
      </c>
      <c r="K204" s="3">
        <f>MAX(J:J)</f>
        <v>43</v>
      </c>
      <c r="L204" s="14" t="str">
        <f t="shared" si="70"/>
        <v xml:space="preserve">ShareholderDefaults2                       </v>
      </c>
      <c r="M204" t="str">
        <f t="shared" si="71"/>
        <v>'ShareholderDefaults2'</v>
      </c>
      <c r="N204" t="str">
        <f t="shared" si="72"/>
        <v>$ShareholderDefaults2</v>
      </c>
      <c r="O204" t="str">
        <f t="shared" si="73"/>
        <v>'$ShareholderDefaults2'</v>
      </c>
      <c r="P204">
        <f t="shared" si="74"/>
        <v>23</v>
      </c>
      <c r="Q204" s="3">
        <f>MAX(P:P)</f>
        <v>46</v>
      </c>
      <c r="R204" s="9" t="str">
        <f t="shared" si="75"/>
        <v xml:space="preserve">localStorage.ShareholderDefaults2                       </v>
      </c>
      <c r="S204" s="7" t="str">
        <f t="shared" si="85"/>
        <v>ShareholderAnalysis</v>
      </c>
      <c r="T204" t="str">
        <f t="shared" si="76"/>
        <v xml:space="preserve">'$ShareholderDefaults2'                       </v>
      </c>
      <c r="U204" t="str">
        <f t="shared" si="77"/>
        <v>$ShareholderDefaults2                        = NULL;// ShareholderAnalysis</v>
      </c>
      <c r="V204" t="str">
        <f t="shared" si="78"/>
        <v xml:space="preserve">       if (typeof(localStorage.ShareholderDefaults2                       )==  "undefined") { localStorage.ShareholderDefaults2                        = ""};</v>
      </c>
      <c r="W204" t="str">
        <f t="shared" si="79"/>
        <v xml:space="preserve">         $ShareholderDefaults2                              =  $row["ShareholderDefaults2"];</v>
      </c>
      <c r="X204" t="str">
        <f t="shared" si="80"/>
        <v xml:space="preserve">         localStorage.ShareholderDefaults2                        = '&lt;php? echo $ShareholderDefaults2?&gt;' ;</v>
      </c>
      <c r="Y204" t="str">
        <f t="shared" si="82"/>
        <v>$ShareholderDefaults2                        =  $_POST['ShareholderDefaults2'] ;</v>
      </c>
      <c r="Z204" t="str">
        <f t="shared" si="86"/>
        <v xml:space="preserve">       localStorage.ShareholderDefaults2                        =  document.ScoreCardForm.ShareholderDefaults2.value;</v>
      </c>
      <c r="AA204" t="str">
        <f t="shared" si="87"/>
        <v xml:space="preserve">   document.ScoreCardForm.ShareholderDefaults2.value =  localStorage.ShareholderDefaults2;</v>
      </c>
      <c r="AB204" t="s">
        <v>449</v>
      </c>
      <c r="AC204" t="str">
        <f t="shared" si="88"/>
        <v xml:space="preserve">           ShareholderDefaults2  FLOAT,</v>
      </c>
      <c r="AD204" t="str">
        <f t="shared" si="81"/>
        <v xml:space="preserve">       ShareholderDefaults2                        = '$ShareholderDefaults2',</v>
      </c>
    </row>
    <row r="205" spans="1:30" x14ac:dyDescent="0.25">
      <c r="A205">
        <v>203</v>
      </c>
      <c r="B205" t="s">
        <v>868</v>
      </c>
      <c r="C205" t="s">
        <v>405</v>
      </c>
      <c r="D205" t="str">
        <f t="shared" si="83"/>
        <v>ShareholderDefaults3</v>
      </c>
      <c r="E205" t="str">
        <f t="shared" si="84"/>
        <v>ShareholderDefaults3</v>
      </c>
      <c r="F205" s="3">
        <f t="shared" si="67"/>
        <v>20</v>
      </c>
      <c r="G205" s="3">
        <f>MAX(F:F)</f>
        <v>43</v>
      </c>
      <c r="H205" s="14" t="str">
        <f t="shared" si="68"/>
        <v xml:space="preserve">ShareholderDefaults3                       </v>
      </c>
      <c r="I205" t="str">
        <f>D205</f>
        <v>ShareholderDefaults3</v>
      </c>
      <c r="J205" s="3">
        <f t="shared" si="69"/>
        <v>20</v>
      </c>
      <c r="K205" s="3">
        <f>MAX(J:J)</f>
        <v>43</v>
      </c>
      <c r="L205" s="14" t="str">
        <f t="shared" si="70"/>
        <v xml:space="preserve">ShareholderDefaults3                       </v>
      </c>
      <c r="M205" t="str">
        <f t="shared" si="71"/>
        <v>'ShareholderDefaults3'</v>
      </c>
      <c r="N205" t="str">
        <f t="shared" si="72"/>
        <v>$ShareholderDefaults3</v>
      </c>
      <c r="O205" t="str">
        <f t="shared" si="73"/>
        <v>'$ShareholderDefaults3'</v>
      </c>
      <c r="P205">
        <f t="shared" si="74"/>
        <v>23</v>
      </c>
      <c r="Q205" s="3">
        <f>MAX(P:P)</f>
        <v>46</v>
      </c>
      <c r="R205" s="9" t="str">
        <f t="shared" si="75"/>
        <v xml:space="preserve">localStorage.ShareholderDefaults3                       </v>
      </c>
      <c r="S205" s="7" t="str">
        <f t="shared" si="85"/>
        <v>ShareholderAnalysis</v>
      </c>
      <c r="T205" t="str">
        <f t="shared" si="76"/>
        <v xml:space="preserve">'$ShareholderDefaults3'                       </v>
      </c>
      <c r="U205" t="str">
        <f t="shared" si="77"/>
        <v>$ShareholderDefaults3                        = NULL;// ShareholderAnalysis</v>
      </c>
      <c r="V205" t="str">
        <f t="shared" si="78"/>
        <v xml:space="preserve">       if (typeof(localStorage.ShareholderDefaults3                       )==  "undefined") { localStorage.ShareholderDefaults3                        = ""};</v>
      </c>
      <c r="W205" t="str">
        <f t="shared" si="79"/>
        <v xml:space="preserve">         $ShareholderDefaults3                              =  $row["ShareholderDefaults3"];</v>
      </c>
      <c r="X205" t="str">
        <f t="shared" si="80"/>
        <v xml:space="preserve">         localStorage.ShareholderDefaults3                        = '&lt;php? echo $ShareholderDefaults3?&gt;' ;</v>
      </c>
      <c r="Y205" t="str">
        <f t="shared" si="82"/>
        <v>$ShareholderDefaults3                        =  $_POST['ShareholderDefaults3'] ;</v>
      </c>
      <c r="Z205" t="str">
        <f t="shared" si="86"/>
        <v xml:space="preserve">       localStorage.ShareholderDefaults3                        =  document.ScoreCardForm.ShareholderDefaults3.value;</v>
      </c>
      <c r="AA205" t="str">
        <f t="shared" si="87"/>
        <v xml:space="preserve">   document.ScoreCardForm.ShareholderDefaults3.value =  localStorage.ShareholderDefaults3;</v>
      </c>
      <c r="AB205" t="s">
        <v>449</v>
      </c>
      <c r="AC205" t="str">
        <f t="shared" si="88"/>
        <v xml:space="preserve">           ShareholderDefaults3  FLOAT,</v>
      </c>
      <c r="AD205" t="str">
        <f t="shared" si="81"/>
        <v xml:space="preserve">       ShareholderDefaults3                        = '$ShareholderDefaults3',</v>
      </c>
    </row>
    <row r="206" spans="1:30" x14ac:dyDescent="0.25">
      <c r="A206">
        <v>204</v>
      </c>
      <c r="B206" t="s">
        <v>868</v>
      </c>
      <c r="C206" t="s">
        <v>417</v>
      </c>
      <c r="D206" t="str">
        <f t="shared" si="83"/>
        <v>ShareholderDefaults4</v>
      </c>
      <c r="E206" t="str">
        <f t="shared" si="84"/>
        <v>ShareholderDefaults4</v>
      </c>
      <c r="F206" s="3">
        <f t="shared" si="67"/>
        <v>20</v>
      </c>
      <c r="G206" s="3">
        <f>MAX(F:F)</f>
        <v>43</v>
      </c>
      <c r="H206" s="14" t="str">
        <f t="shared" si="68"/>
        <v xml:space="preserve">ShareholderDefaults4                       </v>
      </c>
      <c r="I206" t="str">
        <f>D206</f>
        <v>ShareholderDefaults4</v>
      </c>
      <c r="J206" s="3">
        <f t="shared" si="69"/>
        <v>20</v>
      </c>
      <c r="K206" s="3">
        <f>MAX(J:J)</f>
        <v>43</v>
      </c>
      <c r="L206" s="14" t="str">
        <f t="shared" si="70"/>
        <v xml:space="preserve">ShareholderDefaults4                       </v>
      </c>
      <c r="M206" t="str">
        <f t="shared" si="71"/>
        <v>'ShareholderDefaults4'</v>
      </c>
      <c r="N206" t="str">
        <f t="shared" si="72"/>
        <v>$ShareholderDefaults4</v>
      </c>
      <c r="O206" t="str">
        <f t="shared" si="73"/>
        <v>'$ShareholderDefaults4'</v>
      </c>
      <c r="P206">
        <f t="shared" si="74"/>
        <v>23</v>
      </c>
      <c r="Q206" s="3">
        <f>MAX(P:P)</f>
        <v>46</v>
      </c>
      <c r="R206" s="9" t="str">
        <f t="shared" si="75"/>
        <v xml:space="preserve">localStorage.ShareholderDefaults4                       </v>
      </c>
      <c r="S206" s="7" t="str">
        <f t="shared" si="85"/>
        <v>ShareholderAnalysis</v>
      </c>
      <c r="T206" t="str">
        <f t="shared" si="76"/>
        <v xml:space="preserve">'$ShareholderDefaults4'                       </v>
      </c>
      <c r="U206" t="str">
        <f t="shared" si="77"/>
        <v>$ShareholderDefaults4                        = NULL;// ShareholderAnalysis</v>
      </c>
      <c r="V206" t="str">
        <f t="shared" si="78"/>
        <v xml:space="preserve">       if (typeof(localStorage.ShareholderDefaults4                       )==  "undefined") { localStorage.ShareholderDefaults4                        = ""};</v>
      </c>
      <c r="W206" t="str">
        <f t="shared" si="79"/>
        <v xml:space="preserve">         $ShareholderDefaults4                              =  $row["ShareholderDefaults4"];</v>
      </c>
      <c r="X206" t="str">
        <f t="shared" si="80"/>
        <v xml:space="preserve">         localStorage.ShareholderDefaults4                        = '&lt;php? echo $ShareholderDefaults4?&gt;' ;</v>
      </c>
      <c r="Y206" t="str">
        <f t="shared" si="82"/>
        <v>$ShareholderDefaults4                        =  $_POST['ShareholderDefaults4'] ;</v>
      </c>
      <c r="Z206" t="str">
        <f t="shared" si="86"/>
        <v xml:space="preserve">       localStorage.ShareholderDefaults4                        =  document.ScoreCardForm.ShareholderDefaults4.value;</v>
      </c>
      <c r="AA206" t="str">
        <f t="shared" si="87"/>
        <v xml:space="preserve">   document.ScoreCardForm.ShareholderDefaults4.value =  localStorage.ShareholderDefaults4;</v>
      </c>
      <c r="AB206" t="s">
        <v>449</v>
      </c>
      <c r="AC206" t="str">
        <f t="shared" si="88"/>
        <v xml:space="preserve">           ShareholderDefaults4  FLOAT,</v>
      </c>
      <c r="AD206" t="str">
        <f t="shared" si="81"/>
        <v xml:space="preserve">       ShareholderDefaults4                        = '$ShareholderDefaults4',</v>
      </c>
    </row>
    <row r="207" spans="1:30" x14ac:dyDescent="0.25">
      <c r="A207">
        <v>205</v>
      </c>
      <c r="B207" t="s">
        <v>868</v>
      </c>
      <c r="C207" t="s">
        <v>429</v>
      </c>
      <c r="D207" t="str">
        <f t="shared" si="83"/>
        <v>ShareholderDefaults5</v>
      </c>
      <c r="E207" t="str">
        <f t="shared" si="84"/>
        <v>ShareholderDefaults5</v>
      </c>
      <c r="F207" s="3">
        <f t="shared" si="67"/>
        <v>20</v>
      </c>
      <c r="G207" s="3">
        <f>MAX(F:F)</f>
        <v>43</v>
      </c>
      <c r="H207" s="14" t="str">
        <f t="shared" si="68"/>
        <v xml:space="preserve">ShareholderDefaults5                       </v>
      </c>
      <c r="I207" t="str">
        <f>D207</f>
        <v>ShareholderDefaults5</v>
      </c>
      <c r="J207" s="3">
        <f t="shared" si="69"/>
        <v>20</v>
      </c>
      <c r="K207" s="3">
        <f>MAX(J:J)</f>
        <v>43</v>
      </c>
      <c r="L207" s="14" t="str">
        <f t="shared" si="70"/>
        <v xml:space="preserve">ShareholderDefaults5                       </v>
      </c>
      <c r="M207" t="str">
        <f t="shared" si="71"/>
        <v>'ShareholderDefaults5'</v>
      </c>
      <c r="N207" t="str">
        <f t="shared" si="72"/>
        <v>$ShareholderDefaults5</v>
      </c>
      <c r="O207" t="str">
        <f t="shared" si="73"/>
        <v>'$ShareholderDefaults5'</v>
      </c>
      <c r="P207">
        <f t="shared" si="74"/>
        <v>23</v>
      </c>
      <c r="Q207" s="3">
        <f>MAX(P:P)</f>
        <v>46</v>
      </c>
      <c r="R207" s="9" t="str">
        <f t="shared" si="75"/>
        <v xml:space="preserve">localStorage.ShareholderDefaults5                       </v>
      </c>
      <c r="S207" s="7" t="str">
        <f t="shared" si="85"/>
        <v>ShareholderAnalysis</v>
      </c>
      <c r="T207" t="str">
        <f t="shared" si="76"/>
        <v xml:space="preserve">'$ShareholderDefaults5'                       </v>
      </c>
      <c r="U207" t="str">
        <f t="shared" si="77"/>
        <v>$ShareholderDefaults5                        = NULL;// ShareholderAnalysis</v>
      </c>
      <c r="V207" t="str">
        <f t="shared" si="78"/>
        <v xml:space="preserve">       if (typeof(localStorage.ShareholderDefaults5                       )==  "undefined") { localStorage.ShareholderDefaults5                        = ""};</v>
      </c>
      <c r="W207" t="str">
        <f t="shared" si="79"/>
        <v xml:space="preserve">         $ShareholderDefaults5                              =  $row["ShareholderDefaults5"];</v>
      </c>
      <c r="X207" t="str">
        <f t="shared" si="80"/>
        <v xml:space="preserve">         localStorage.ShareholderDefaults5                        = '&lt;php? echo $ShareholderDefaults5?&gt;' ;</v>
      </c>
      <c r="Y207" t="str">
        <f t="shared" si="82"/>
        <v>$ShareholderDefaults5                        =  $_POST['ShareholderDefaults5'] ;</v>
      </c>
      <c r="Z207" t="str">
        <f t="shared" si="86"/>
        <v xml:space="preserve">       localStorage.ShareholderDefaults5                        =  document.ScoreCardForm.ShareholderDefaults5.value;</v>
      </c>
      <c r="AA207" t="str">
        <f t="shared" si="87"/>
        <v xml:space="preserve">   document.ScoreCardForm.ShareholderDefaults5.value =  localStorage.ShareholderDefaults5;</v>
      </c>
      <c r="AB207" t="s">
        <v>449</v>
      </c>
      <c r="AC207" t="str">
        <f t="shared" si="88"/>
        <v xml:space="preserve">           ShareholderDefaults5  FLOAT,</v>
      </c>
      <c r="AD207" t="str">
        <f t="shared" si="81"/>
        <v xml:space="preserve">       ShareholderDefaults5                        = '$ShareholderDefaults5',</v>
      </c>
    </row>
    <row r="208" spans="1:30" x14ac:dyDescent="0.25">
      <c r="A208">
        <v>206</v>
      </c>
      <c r="B208" t="s">
        <v>868</v>
      </c>
      <c r="C208" t="s">
        <v>1344</v>
      </c>
      <c r="D208" t="str">
        <f t="shared" si="83"/>
        <v>ShareholderDefaultsAverage</v>
      </c>
      <c r="E208" t="str">
        <f t="shared" si="84"/>
        <v>ShareholderDefaultsAverage</v>
      </c>
      <c r="F208" s="3">
        <f t="shared" si="67"/>
        <v>26</v>
      </c>
      <c r="G208" s="3">
        <f>MAX(F:F)</f>
        <v>43</v>
      </c>
      <c r="H208" s="14" t="str">
        <f t="shared" si="68"/>
        <v xml:space="preserve">ShareholderDefaultsAverage                 </v>
      </c>
      <c r="I208" t="str">
        <f>D208</f>
        <v>ShareholderDefaultsAverage</v>
      </c>
      <c r="J208" s="3">
        <f t="shared" si="69"/>
        <v>26</v>
      </c>
      <c r="K208" s="3">
        <f>MAX(J:J)</f>
        <v>43</v>
      </c>
      <c r="L208" s="14" t="str">
        <f t="shared" si="70"/>
        <v xml:space="preserve">ShareholderDefaultsAverage                 </v>
      </c>
      <c r="M208" t="str">
        <f t="shared" si="71"/>
        <v>'ShareholderDefaultsAverage'</v>
      </c>
      <c r="N208" t="str">
        <f t="shared" si="72"/>
        <v>$ShareholderDefaultsAverage</v>
      </c>
      <c r="O208" t="str">
        <f t="shared" si="73"/>
        <v>'$ShareholderDefaultsAverage'</v>
      </c>
      <c r="P208">
        <f t="shared" si="74"/>
        <v>29</v>
      </c>
      <c r="Q208" s="3">
        <f>MAX(P:P)</f>
        <v>46</v>
      </c>
      <c r="R208" s="9" t="str">
        <f t="shared" si="75"/>
        <v xml:space="preserve">localStorage.ShareholderDefaultsAverage                 </v>
      </c>
      <c r="S208" s="7" t="str">
        <f t="shared" si="85"/>
        <v>ShareholderAnalysis</v>
      </c>
      <c r="T208" t="str">
        <f t="shared" si="76"/>
        <v xml:space="preserve">'$ShareholderDefaultsAverage'                 </v>
      </c>
      <c r="U208" t="str">
        <f t="shared" si="77"/>
        <v>$ShareholderDefaultsAverage                  = NULL;// ShareholderAnalysis</v>
      </c>
      <c r="V208" t="str">
        <f t="shared" si="78"/>
        <v xml:space="preserve">       if (typeof(localStorage.ShareholderDefaultsAverage                 )==  "undefined") { localStorage.ShareholderDefaultsAverage                  = ""};</v>
      </c>
      <c r="W208" t="str">
        <f t="shared" si="79"/>
        <v xml:space="preserve">         $ShareholderDefaultsAverage                        =  $row["ShareholderDefaultsAverage"];</v>
      </c>
      <c r="X208" t="str">
        <f t="shared" si="80"/>
        <v xml:space="preserve">         localStorage.ShareholderDefaultsAverage                  = '&lt;php? echo $ShareholderDefaultsAverage?&gt;' ;</v>
      </c>
      <c r="Y208" t="str">
        <f t="shared" si="82"/>
        <v>$ShareholderDefaultsAverage                  =  $_POST['ShareholderDefaultsAverage'] ;</v>
      </c>
      <c r="Z208" t="str">
        <f t="shared" si="86"/>
        <v xml:space="preserve">       localStorage.ShareholderDefaultsAverage                  =  document.ScoreCardForm.ShareholderDefaultsAverage.value;</v>
      </c>
      <c r="AA208" t="str">
        <f t="shared" si="87"/>
        <v xml:space="preserve">   document.ScoreCardForm.ShareholderDefaultsAverage.value =  localStorage.ShareholderDefaultsAverage;</v>
      </c>
      <c r="AB208" t="s">
        <v>449</v>
      </c>
      <c r="AC208" t="str">
        <f t="shared" si="88"/>
        <v xml:space="preserve">           ShareholderDefaultsAverage  FLOAT,</v>
      </c>
      <c r="AD208" t="str">
        <f t="shared" si="81"/>
        <v xml:space="preserve">       ShareholderDefaultsAverage                  = '$ShareholderDefaultsAverage',</v>
      </c>
    </row>
    <row r="209" spans="1:30" x14ac:dyDescent="0.25">
      <c r="A209">
        <v>207</v>
      </c>
      <c r="B209" t="s">
        <v>868</v>
      </c>
      <c r="C209" t="s">
        <v>1345</v>
      </c>
      <c r="D209" t="str">
        <f t="shared" si="83"/>
        <v>ShareholderDefaultsMaxScore</v>
      </c>
      <c r="E209" t="str">
        <f t="shared" si="84"/>
        <v>ShareholderDefaultsMaxScore</v>
      </c>
      <c r="F209" s="3">
        <f t="shared" si="67"/>
        <v>27</v>
      </c>
      <c r="G209" s="3">
        <f>MAX(F:F)</f>
        <v>43</v>
      </c>
      <c r="H209" s="14" t="str">
        <f t="shared" si="68"/>
        <v xml:space="preserve">ShareholderDefaultsMaxScore                </v>
      </c>
      <c r="I209" t="str">
        <f>D209</f>
        <v>ShareholderDefaultsMaxScore</v>
      </c>
      <c r="J209" s="3">
        <f t="shared" si="69"/>
        <v>27</v>
      </c>
      <c r="K209" s="3">
        <f>MAX(J:J)</f>
        <v>43</v>
      </c>
      <c r="L209" s="14" t="str">
        <f t="shared" si="70"/>
        <v xml:space="preserve">ShareholderDefaultsMaxScore                </v>
      </c>
      <c r="M209" t="str">
        <f t="shared" si="71"/>
        <v>'ShareholderDefaultsMaxScore'</v>
      </c>
      <c r="N209" t="str">
        <f t="shared" si="72"/>
        <v>$ShareholderDefaultsMaxScore</v>
      </c>
      <c r="O209" t="str">
        <f t="shared" si="73"/>
        <v>'$ShareholderDefaultsMaxScore'</v>
      </c>
      <c r="P209">
        <f t="shared" si="74"/>
        <v>30</v>
      </c>
      <c r="Q209" s="3">
        <f>MAX(P:P)</f>
        <v>46</v>
      </c>
      <c r="R209" s="9" t="str">
        <f t="shared" si="75"/>
        <v xml:space="preserve">localStorage.ShareholderDefaultsMaxScore                </v>
      </c>
      <c r="S209" s="7" t="str">
        <f t="shared" si="85"/>
        <v>ShareholderAnalysis</v>
      </c>
      <c r="T209" t="str">
        <f t="shared" si="76"/>
        <v xml:space="preserve">'$ShareholderDefaultsMaxScore'                </v>
      </c>
      <c r="U209" t="str">
        <f t="shared" si="77"/>
        <v>$ShareholderDefaultsMaxScore                 = NULL;// ShareholderAnalysis</v>
      </c>
      <c r="V209" t="str">
        <f t="shared" si="78"/>
        <v xml:space="preserve">       if (typeof(localStorage.ShareholderDefaultsMaxScore                )==  "undefined") { localStorage.ShareholderDefaultsMaxScore                 = 0};</v>
      </c>
      <c r="W209" t="str">
        <f t="shared" si="79"/>
        <v xml:space="preserve">         $ShareholderDefaultsMaxScore                       =  $row["ShareholderDefaultsMaxScore"];</v>
      </c>
      <c r="X209" t="str">
        <f t="shared" si="80"/>
        <v xml:space="preserve">         localStorage.ShareholderDefaultsMaxScore                 = '&lt;php? echo $ShareholderDefaultsMaxScore?&gt;' ;</v>
      </c>
      <c r="Y209" t="str">
        <f t="shared" si="82"/>
        <v>$ShareholderDefaultsMaxScore                 =  $_POST['ShareholderDefaultsMaxScore'] ;</v>
      </c>
      <c r="Z209" t="str">
        <f t="shared" si="86"/>
        <v xml:space="preserve">       localStorage.ShareholderDefaultsMaxScore                 =  document.ScoreCardForm.ShareholderDefaultsMaxScore.value;</v>
      </c>
      <c r="AA209" t="str">
        <f t="shared" si="87"/>
        <v xml:space="preserve">   document.ScoreCardForm.ShareholderDefaultsMaxScore.value =  localStorage.ShareholderDefaultsMaxScore;</v>
      </c>
      <c r="AB209" t="s">
        <v>449</v>
      </c>
      <c r="AC209" t="str">
        <f t="shared" si="88"/>
        <v xml:space="preserve">           ShareholderDefaultsMaxScore  FLOAT,</v>
      </c>
      <c r="AD209" t="str">
        <f t="shared" si="81"/>
        <v xml:space="preserve">       ShareholderDefaultsMaxScore                 = '$ShareholderDefaultsMaxScore',</v>
      </c>
    </row>
    <row r="210" spans="1:30" x14ac:dyDescent="0.25">
      <c r="A210">
        <v>208</v>
      </c>
      <c r="B210" t="s">
        <v>868</v>
      </c>
      <c r="C210" t="s">
        <v>1346</v>
      </c>
      <c r="D210" t="str">
        <f t="shared" si="83"/>
        <v>ShareholderDefaultsScore</v>
      </c>
      <c r="E210" t="str">
        <f t="shared" si="84"/>
        <v>ShareholderDefaultsScore</v>
      </c>
      <c r="F210" s="3">
        <f t="shared" si="67"/>
        <v>24</v>
      </c>
      <c r="G210" s="3">
        <f>MAX(F:F)</f>
        <v>43</v>
      </c>
      <c r="H210" s="14" t="str">
        <f t="shared" si="68"/>
        <v xml:space="preserve">ShareholderDefaultsScore                   </v>
      </c>
      <c r="I210" t="str">
        <f>D210</f>
        <v>ShareholderDefaultsScore</v>
      </c>
      <c r="J210" s="3">
        <f t="shared" si="69"/>
        <v>24</v>
      </c>
      <c r="K210" s="3">
        <f>MAX(J:J)</f>
        <v>43</v>
      </c>
      <c r="L210" s="14" t="str">
        <f t="shared" si="70"/>
        <v xml:space="preserve">ShareholderDefaultsScore                   </v>
      </c>
      <c r="M210" t="str">
        <f t="shared" si="71"/>
        <v>'ShareholderDefaultsScore'</v>
      </c>
      <c r="N210" t="str">
        <f t="shared" si="72"/>
        <v>$ShareholderDefaultsScore</v>
      </c>
      <c r="O210" t="str">
        <f t="shared" si="73"/>
        <v>'$ShareholderDefaultsScore'</v>
      </c>
      <c r="P210">
        <f t="shared" si="74"/>
        <v>27</v>
      </c>
      <c r="Q210" s="3">
        <f>MAX(P:P)</f>
        <v>46</v>
      </c>
      <c r="R210" s="9" t="str">
        <f t="shared" si="75"/>
        <v xml:space="preserve">localStorage.ShareholderDefaultsScore                   </v>
      </c>
      <c r="S210" s="7" t="str">
        <f t="shared" si="85"/>
        <v>ShareholderAnalysis</v>
      </c>
      <c r="T210" t="str">
        <f t="shared" si="76"/>
        <v xml:space="preserve">'$ShareholderDefaultsScore'                   </v>
      </c>
      <c r="U210" t="str">
        <f t="shared" si="77"/>
        <v>$ShareholderDefaultsScore                    = NULL;// ShareholderAnalysis</v>
      </c>
      <c r="V210" t="str">
        <f t="shared" si="78"/>
        <v xml:space="preserve">       if (typeof(localStorage.ShareholderDefaultsScore                   )==  "undefined") { localStorage.ShareholderDefaultsScore                    = 0};</v>
      </c>
      <c r="W210" t="str">
        <f t="shared" si="79"/>
        <v xml:space="preserve">         $ShareholderDefaultsScore                          =  $row["ShareholderDefaultsScore"];</v>
      </c>
      <c r="X210" t="str">
        <f t="shared" si="80"/>
        <v xml:space="preserve">         localStorage.ShareholderDefaultsScore                    = '&lt;php? echo $ShareholderDefaultsScore?&gt;' ;</v>
      </c>
      <c r="Y210" t="str">
        <f t="shared" si="82"/>
        <v>$ShareholderDefaultsScore                    =  $_POST['ShareholderDefaultsScore'] ;</v>
      </c>
      <c r="Z210" t="str">
        <f t="shared" si="86"/>
        <v xml:space="preserve">       localStorage.ShareholderDefaultsScore                    =  document.ScoreCardForm.ShareholderDefaultsScore.value;</v>
      </c>
      <c r="AA210" t="str">
        <f t="shared" si="87"/>
        <v xml:space="preserve">   document.ScoreCardForm.ShareholderDefaultsScore.value =  localStorage.ShareholderDefaultsScore;</v>
      </c>
      <c r="AB210" t="s">
        <v>449</v>
      </c>
      <c r="AC210" t="str">
        <f t="shared" si="88"/>
        <v xml:space="preserve">           ShareholderDefaultsScore  FLOAT,</v>
      </c>
      <c r="AD210" t="str">
        <f t="shared" si="81"/>
        <v xml:space="preserve">       ShareholderDefaultsScore                    = '$ShareholderDefaultsScore',</v>
      </c>
    </row>
    <row r="211" spans="1:30" x14ac:dyDescent="0.25">
      <c r="A211">
        <v>209</v>
      </c>
      <c r="B211" t="s">
        <v>868</v>
      </c>
      <c r="C211" t="s">
        <v>1523</v>
      </c>
      <c r="D211" t="str">
        <f t="shared" si="83"/>
        <v>ShareholderDefaultsComment</v>
      </c>
      <c r="E211" t="str">
        <f t="shared" si="84"/>
        <v>ShareholderDefaultsComment</v>
      </c>
      <c r="F211" s="3">
        <f t="shared" si="67"/>
        <v>26</v>
      </c>
      <c r="G211" s="3">
        <f>MAX(F:F)</f>
        <v>43</v>
      </c>
      <c r="H211" s="14" t="str">
        <f t="shared" si="68"/>
        <v xml:space="preserve">ShareholderDefaultsComment                 </v>
      </c>
      <c r="I211" t="str">
        <f>D211</f>
        <v>ShareholderDefaultsComment</v>
      </c>
      <c r="J211" s="3">
        <f t="shared" si="69"/>
        <v>26</v>
      </c>
      <c r="K211" s="3">
        <f>MAX(J:J)</f>
        <v>43</v>
      </c>
      <c r="L211" s="14" t="str">
        <f t="shared" si="70"/>
        <v xml:space="preserve">ShareholderDefaultsComment                 </v>
      </c>
      <c r="M211" t="str">
        <f t="shared" si="71"/>
        <v>'ShareholderDefaultsComment'</v>
      </c>
      <c r="N211" t="str">
        <f t="shared" si="72"/>
        <v>$ShareholderDefaultsComment</v>
      </c>
      <c r="O211" t="str">
        <f t="shared" si="73"/>
        <v>'$ShareholderDefaultsComment'</v>
      </c>
      <c r="P211">
        <f t="shared" si="74"/>
        <v>29</v>
      </c>
      <c r="Q211" s="3">
        <f>MAX(P:P)</f>
        <v>46</v>
      </c>
      <c r="R211" s="9" t="str">
        <f t="shared" si="75"/>
        <v xml:space="preserve">localStorage.ShareholderDefaultsComment                 </v>
      </c>
      <c r="S211" s="7" t="str">
        <f t="shared" si="85"/>
        <v>ShareholderAnalysis</v>
      </c>
      <c r="T211" t="str">
        <f t="shared" si="76"/>
        <v xml:space="preserve">'$ShareholderDefaultsComment'                 </v>
      </c>
      <c r="U211" t="str">
        <f t="shared" si="77"/>
        <v>$ShareholderDefaultsComment                  = NULL;// ShareholderAnalysis</v>
      </c>
      <c r="V211" t="str">
        <f t="shared" si="78"/>
        <v xml:space="preserve">       if (typeof(localStorage.ShareholderDefaultsComment                 )==  "undefined") { localStorage.ShareholderDefaultsComment                  = ""};</v>
      </c>
      <c r="W211" t="str">
        <f t="shared" si="79"/>
        <v xml:space="preserve">         $ShareholderDefaultsComment                        =  $row["ShareholderDefaultsComment"];</v>
      </c>
      <c r="X211" t="str">
        <f t="shared" si="80"/>
        <v xml:space="preserve">         localStorage.ShareholderDefaultsComment                  = '&lt;php? echo $ShareholderDefaultsComment?&gt;' ;</v>
      </c>
      <c r="Y211" t="str">
        <f t="shared" si="82"/>
        <v>$ShareholderDefaultsComment                  =  $_POST['ShareholderDefaultsComment'] ;</v>
      </c>
      <c r="Z211" t="str">
        <f t="shared" si="86"/>
        <v xml:space="preserve">       localStorage.ShareholderDefaultsComment                  =  document.ScoreCardForm.ShareholderDefaultsComment.value;</v>
      </c>
      <c r="AA211" t="str">
        <f t="shared" si="87"/>
        <v xml:space="preserve">   document.ScoreCardForm.ShareholderDefaultsComment.value =  localStorage.ShareholderDefaultsComment;</v>
      </c>
      <c r="AB211" t="s">
        <v>1552</v>
      </c>
      <c r="AC211" t="str">
        <f t="shared" si="88"/>
        <v xml:space="preserve">           ShareholderDefaultsComment  VARCHAR(250),</v>
      </c>
      <c r="AD211" t="str">
        <f t="shared" si="81"/>
        <v xml:space="preserve">       ShareholderDefaultsComment                  = '$ShareholderDefaultsComment',</v>
      </c>
    </row>
    <row r="212" spans="1:30" x14ac:dyDescent="0.25">
      <c r="A212">
        <v>210</v>
      </c>
      <c r="B212" t="s">
        <v>868</v>
      </c>
      <c r="C212" t="s">
        <v>382</v>
      </c>
      <c r="D212" t="str">
        <f t="shared" si="83"/>
        <v>ShareholderJudgements1</v>
      </c>
      <c r="E212" t="str">
        <f t="shared" si="84"/>
        <v>ShareholderJudgements1</v>
      </c>
      <c r="F212" s="3">
        <f t="shared" si="67"/>
        <v>22</v>
      </c>
      <c r="G212" s="3">
        <f>MAX(F:F)</f>
        <v>43</v>
      </c>
      <c r="H212" s="14" t="str">
        <f t="shared" si="68"/>
        <v xml:space="preserve">ShareholderJudgements1                     </v>
      </c>
      <c r="I212" t="str">
        <f>D212</f>
        <v>ShareholderJudgements1</v>
      </c>
      <c r="J212" s="3">
        <f t="shared" si="69"/>
        <v>22</v>
      </c>
      <c r="K212" s="3">
        <f>MAX(J:J)</f>
        <v>43</v>
      </c>
      <c r="L212" s="14" t="str">
        <f t="shared" si="70"/>
        <v xml:space="preserve">ShareholderJudgements1                     </v>
      </c>
      <c r="M212" t="str">
        <f t="shared" si="71"/>
        <v>'ShareholderJudgements1'</v>
      </c>
      <c r="N212" t="str">
        <f t="shared" si="72"/>
        <v>$ShareholderJudgements1</v>
      </c>
      <c r="O212" t="str">
        <f t="shared" si="73"/>
        <v>'$ShareholderJudgements1'</v>
      </c>
      <c r="P212">
        <f t="shared" si="74"/>
        <v>25</v>
      </c>
      <c r="Q212" s="3">
        <f>MAX(P:P)</f>
        <v>46</v>
      </c>
      <c r="R212" s="9" t="str">
        <f t="shared" si="75"/>
        <v xml:space="preserve">localStorage.ShareholderJudgements1                     </v>
      </c>
      <c r="S212" s="7" t="str">
        <f t="shared" si="85"/>
        <v>ShareholderAnalysis</v>
      </c>
      <c r="T212" t="str">
        <f t="shared" si="76"/>
        <v xml:space="preserve">'$ShareholderJudgements1'                     </v>
      </c>
      <c r="U212" t="str">
        <f t="shared" si="77"/>
        <v>$ShareholderJudgements1                      = NULL;// ShareholderAnalysis</v>
      </c>
      <c r="V212" t="str">
        <f t="shared" si="78"/>
        <v xml:space="preserve">       if (typeof(localStorage.ShareholderJudgements1                     )==  "undefined") { localStorage.ShareholderJudgements1                      = ""};</v>
      </c>
      <c r="W212" t="str">
        <f t="shared" si="79"/>
        <v xml:space="preserve">         $ShareholderJudgements1                            =  $row["ShareholderJudgements1"];</v>
      </c>
      <c r="X212" t="str">
        <f t="shared" si="80"/>
        <v xml:space="preserve">         localStorage.ShareholderJudgements1                      = '&lt;php? echo $ShareholderJudgements1?&gt;' ;</v>
      </c>
      <c r="Y212" t="str">
        <f t="shared" si="82"/>
        <v>$ShareholderJudgements1                      =  $_POST['ShareholderJudgements1'] ;</v>
      </c>
      <c r="Z212" t="str">
        <f t="shared" si="86"/>
        <v xml:space="preserve">       localStorage.ShareholderJudgements1                      =  document.ScoreCardForm.ShareholderJudgements1.value;</v>
      </c>
      <c r="AA212" t="str">
        <f t="shared" si="87"/>
        <v xml:space="preserve">   document.ScoreCardForm.ShareholderJudgements1.value =  localStorage.ShareholderJudgements1;</v>
      </c>
      <c r="AB212" t="s">
        <v>449</v>
      </c>
      <c r="AC212" t="str">
        <f t="shared" si="88"/>
        <v xml:space="preserve">           ShareholderJudgements1  FLOAT,</v>
      </c>
      <c r="AD212" t="str">
        <f t="shared" si="81"/>
        <v xml:space="preserve">       ShareholderJudgements1                      = '$ShareholderJudgements1',</v>
      </c>
    </row>
    <row r="213" spans="1:30" x14ac:dyDescent="0.25">
      <c r="A213">
        <v>211</v>
      </c>
      <c r="B213" t="s">
        <v>868</v>
      </c>
      <c r="C213" t="s">
        <v>394</v>
      </c>
      <c r="D213" t="str">
        <f t="shared" si="83"/>
        <v>ShareholderJudgements2</v>
      </c>
      <c r="E213" t="str">
        <f t="shared" si="84"/>
        <v>ShareholderJudgements2</v>
      </c>
      <c r="F213" s="3">
        <f t="shared" si="67"/>
        <v>22</v>
      </c>
      <c r="G213" s="3">
        <f>MAX(F:F)</f>
        <v>43</v>
      </c>
      <c r="H213" s="14" t="str">
        <f t="shared" si="68"/>
        <v xml:space="preserve">ShareholderJudgements2                     </v>
      </c>
      <c r="I213" t="str">
        <f>D213</f>
        <v>ShareholderJudgements2</v>
      </c>
      <c r="J213" s="3">
        <f t="shared" si="69"/>
        <v>22</v>
      </c>
      <c r="K213" s="3">
        <f>MAX(J:J)</f>
        <v>43</v>
      </c>
      <c r="L213" s="14" t="str">
        <f t="shared" si="70"/>
        <v xml:space="preserve">ShareholderJudgements2                     </v>
      </c>
      <c r="M213" t="str">
        <f t="shared" si="71"/>
        <v>'ShareholderJudgements2'</v>
      </c>
      <c r="N213" t="str">
        <f t="shared" si="72"/>
        <v>$ShareholderJudgements2</v>
      </c>
      <c r="O213" t="str">
        <f t="shared" si="73"/>
        <v>'$ShareholderJudgements2'</v>
      </c>
      <c r="P213">
        <f t="shared" si="74"/>
        <v>25</v>
      </c>
      <c r="Q213" s="3">
        <f>MAX(P:P)</f>
        <v>46</v>
      </c>
      <c r="R213" s="9" t="str">
        <f t="shared" si="75"/>
        <v xml:space="preserve">localStorage.ShareholderJudgements2                     </v>
      </c>
      <c r="S213" s="7" t="str">
        <f t="shared" si="85"/>
        <v>ShareholderAnalysis</v>
      </c>
      <c r="T213" t="str">
        <f t="shared" si="76"/>
        <v xml:space="preserve">'$ShareholderJudgements2'                     </v>
      </c>
      <c r="U213" t="str">
        <f t="shared" si="77"/>
        <v>$ShareholderJudgements2                      = NULL;// ShareholderAnalysis</v>
      </c>
      <c r="V213" t="str">
        <f t="shared" si="78"/>
        <v xml:space="preserve">       if (typeof(localStorage.ShareholderJudgements2                     )==  "undefined") { localStorage.ShareholderJudgements2                      = ""};</v>
      </c>
      <c r="W213" t="str">
        <f t="shared" si="79"/>
        <v xml:space="preserve">         $ShareholderJudgements2                            =  $row["ShareholderJudgements2"];</v>
      </c>
      <c r="X213" t="str">
        <f t="shared" si="80"/>
        <v xml:space="preserve">         localStorage.ShareholderJudgements2                      = '&lt;php? echo $ShareholderJudgements2?&gt;' ;</v>
      </c>
      <c r="Y213" t="str">
        <f t="shared" si="82"/>
        <v>$ShareholderJudgements2                      =  $_POST['ShareholderJudgements2'] ;</v>
      </c>
      <c r="Z213" t="str">
        <f t="shared" si="86"/>
        <v xml:space="preserve">       localStorage.ShareholderJudgements2                      =  document.ScoreCardForm.ShareholderJudgements2.value;</v>
      </c>
      <c r="AA213" t="str">
        <f t="shared" si="87"/>
        <v xml:space="preserve">   document.ScoreCardForm.ShareholderJudgements2.value =  localStorage.ShareholderJudgements2;</v>
      </c>
      <c r="AB213" t="s">
        <v>449</v>
      </c>
      <c r="AC213" t="str">
        <f t="shared" si="88"/>
        <v xml:space="preserve">           ShareholderJudgements2  FLOAT,</v>
      </c>
      <c r="AD213" t="str">
        <f t="shared" si="81"/>
        <v xml:space="preserve">       ShareholderJudgements2                      = '$ShareholderJudgements2',</v>
      </c>
    </row>
    <row r="214" spans="1:30" x14ac:dyDescent="0.25">
      <c r="A214">
        <v>212</v>
      </c>
      <c r="B214" t="s">
        <v>868</v>
      </c>
      <c r="C214" t="s">
        <v>406</v>
      </c>
      <c r="D214" t="str">
        <f t="shared" si="83"/>
        <v>ShareholderJudgements3</v>
      </c>
      <c r="E214" t="str">
        <f t="shared" si="84"/>
        <v>ShareholderJudgements3</v>
      </c>
      <c r="F214" s="3">
        <f t="shared" si="67"/>
        <v>22</v>
      </c>
      <c r="G214" s="3">
        <f>MAX(F:F)</f>
        <v>43</v>
      </c>
      <c r="H214" s="14" t="str">
        <f t="shared" si="68"/>
        <v xml:space="preserve">ShareholderJudgements3                     </v>
      </c>
      <c r="I214" t="str">
        <f>D214</f>
        <v>ShareholderJudgements3</v>
      </c>
      <c r="J214" s="3">
        <f t="shared" si="69"/>
        <v>22</v>
      </c>
      <c r="K214" s="3">
        <f>MAX(J:J)</f>
        <v>43</v>
      </c>
      <c r="L214" s="14" t="str">
        <f t="shared" si="70"/>
        <v xml:space="preserve">ShareholderJudgements3                     </v>
      </c>
      <c r="M214" t="str">
        <f t="shared" si="71"/>
        <v>'ShareholderJudgements3'</v>
      </c>
      <c r="N214" t="str">
        <f t="shared" si="72"/>
        <v>$ShareholderJudgements3</v>
      </c>
      <c r="O214" t="str">
        <f t="shared" si="73"/>
        <v>'$ShareholderJudgements3'</v>
      </c>
      <c r="P214">
        <f t="shared" si="74"/>
        <v>25</v>
      </c>
      <c r="Q214" s="3">
        <f>MAX(P:P)</f>
        <v>46</v>
      </c>
      <c r="R214" s="9" t="str">
        <f t="shared" si="75"/>
        <v xml:space="preserve">localStorage.ShareholderJudgements3                     </v>
      </c>
      <c r="S214" s="7" t="str">
        <f t="shared" si="85"/>
        <v>ShareholderAnalysis</v>
      </c>
      <c r="T214" t="str">
        <f t="shared" si="76"/>
        <v xml:space="preserve">'$ShareholderJudgements3'                     </v>
      </c>
      <c r="U214" t="str">
        <f t="shared" si="77"/>
        <v>$ShareholderJudgements3                      = NULL;// ShareholderAnalysis</v>
      </c>
      <c r="V214" t="str">
        <f t="shared" si="78"/>
        <v xml:space="preserve">       if (typeof(localStorage.ShareholderJudgements3                     )==  "undefined") { localStorage.ShareholderJudgements3                      = ""};</v>
      </c>
      <c r="W214" t="str">
        <f t="shared" si="79"/>
        <v xml:space="preserve">         $ShareholderJudgements3                            =  $row["ShareholderJudgements3"];</v>
      </c>
      <c r="X214" t="str">
        <f t="shared" si="80"/>
        <v xml:space="preserve">         localStorage.ShareholderJudgements3                      = '&lt;php? echo $ShareholderJudgements3?&gt;' ;</v>
      </c>
      <c r="Y214" t="str">
        <f t="shared" si="82"/>
        <v>$ShareholderJudgements3                      =  $_POST['ShareholderJudgements3'] ;</v>
      </c>
      <c r="Z214" t="str">
        <f t="shared" si="86"/>
        <v xml:space="preserve">       localStorage.ShareholderJudgements3                      =  document.ScoreCardForm.ShareholderJudgements3.value;</v>
      </c>
      <c r="AA214" t="str">
        <f t="shared" si="87"/>
        <v xml:space="preserve">   document.ScoreCardForm.ShareholderJudgements3.value =  localStorage.ShareholderJudgements3;</v>
      </c>
      <c r="AB214" t="s">
        <v>449</v>
      </c>
      <c r="AC214" t="str">
        <f t="shared" si="88"/>
        <v xml:space="preserve">           ShareholderJudgements3  FLOAT,</v>
      </c>
      <c r="AD214" t="str">
        <f t="shared" si="81"/>
        <v xml:space="preserve">       ShareholderJudgements3                      = '$ShareholderJudgements3',</v>
      </c>
    </row>
    <row r="215" spans="1:30" x14ac:dyDescent="0.25">
      <c r="A215">
        <v>213</v>
      </c>
      <c r="B215" t="s">
        <v>868</v>
      </c>
      <c r="C215" t="s">
        <v>418</v>
      </c>
      <c r="D215" t="str">
        <f t="shared" si="83"/>
        <v>ShareholderJudgements4</v>
      </c>
      <c r="E215" t="str">
        <f t="shared" si="84"/>
        <v>ShareholderJudgements4</v>
      </c>
      <c r="F215" s="3">
        <f t="shared" si="67"/>
        <v>22</v>
      </c>
      <c r="G215" s="3">
        <f>MAX(F:F)</f>
        <v>43</v>
      </c>
      <c r="H215" s="14" t="str">
        <f t="shared" si="68"/>
        <v xml:space="preserve">ShareholderJudgements4                     </v>
      </c>
      <c r="I215" t="str">
        <f>D215</f>
        <v>ShareholderJudgements4</v>
      </c>
      <c r="J215" s="3">
        <f t="shared" si="69"/>
        <v>22</v>
      </c>
      <c r="K215" s="3">
        <f>MAX(J:J)</f>
        <v>43</v>
      </c>
      <c r="L215" s="14" t="str">
        <f t="shared" si="70"/>
        <v xml:space="preserve">ShareholderJudgements4                     </v>
      </c>
      <c r="M215" t="str">
        <f t="shared" si="71"/>
        <v>'ShareholderJudgements4'</v>
      </c>
      <c r="N215" t="str">
        <f t="shared" si="72"/>
        <v>$ShareholderJudgements4</v>
      </c>
      <c r="O215" t="str">
        <f t="shared" si="73"/>
        <v>'$ShareholderJudgements4'</v>
      </c>
      <c r="P215">
        <f t="shared" si="74"/>
        <v>25</v>
      </c>
      <c r="Q215" s="3">
        <f>MAX(P:P)</f>
        <v>46</v>
      </c>
      <c r="R215" s="9" t="str">
        <f t="shared" si="75"/>
        <v xml:space="preserve">localStorage.ShareholderJudgements4                     </v>
      </c>
      <c r="S215" s="7" t="str">
        <f t="shared" si="85"/>
        <v>ShareholderAnalysis</v>
      </c>
      <c r="T215" t="str">
        <f t="shared" si="76"/>
        <v xml:space="preserve">'$ShareholderJudgements4'                     </v>
      </c>
      <c r="U215" t="str">
        <f t="shared" si="77"/>
        <v>$ShareholderJudgements4                      = NULL;// ShareholderAnalysis</v>
      </c>
      <c r="V215" t="str">
        <f t="shared" si="78"/>
        <v xml:space="preserve">       if (typeof(localStorage.ShareholderJudgements4                     )==  "undefined") { localStorage.ShareholderJudgements4                      = ""};</v>
      </c>
      <c r="W215" t="str">
        <f t="shared" si="79"/>
        <v xml:space="preserve">         $ShareholderJudgements4                            =  $row["ShareholderJudgements4"];</v>
      </c>
      <c r="X215" t="str">
        <f t="shared" si="80"/>
        <v xml:space="preserve">         localStorage.ShareholderJudgements4                      = '&lt;php? echo $ShareholderJudgements4?&gt;' ;</v>
      </c>
      <c r="Y215" t="str">
        <f t="shared" si="82"/>
        <v>$ShareholderJudgements4                      =  $_POST['ShareholderJudgements4'] ;</v>
      </c>
      <c r="Z215" t="str">
        <f t="shared" si="86"/>
        <v xml:space="preserve">       localStorage.ShareholderJudgements4                      =  document.ScoreCardForm.ShareholderJudgements4.value;</v>
      </c>
      <c r="AA215" t="str">
        <f t="shared" si="87"/>
        <v xml:space="preserve">   document.ScoreCardForm.ShareholderJudgements4.value =  localStorage.ShareholderJudgements4;</v>
      </c>
      <c r="AB215" t="s">
        <v>449</v>
      </c>
      <c r="AC215" t="str">
        <f t="shared" si="88"/>
        <v xml:space="preserve">           ShareholderJudgements4  FLOAT,</v>
      </c>
      <c r="AD215" t="str">
        <f t="shared" si="81"/>
        <v xml:space="preserve">       ShareholderJudgements4                      = '$ShareholderJudgements4',</v>
      </c>
    </row>
    <row r="216" spans="1:30" x14ac:dyDescent="0.25">
      <c r="A216">
        <v>214</v>
      </c>
      <c r="B216" t="s">
        <v>868</v>
      </c>
      <c r="C216" t="s">
        <v>430</v>
      </c>
      <c r="D216" t="str">
        <f t="shared" si="83"/>
        <v>ShareholderJudgements5</v>
      </c>
      <c r="E216" t="str">
        <f t="shared" si="84"/>
        <v>ShareholderJudgements5</v>
      </c>
      <c r="F216" s="3">
        <f t="shared" si="67"/>
        <v>22</v>
      </c>
      <c r="G216" s="3">
        <f>MAX(F:F)</f>
        <v>43</v>
      </c>
      <c r="H216" s="14" t="str">
        <f t="shared" si="68"/>
        <v xml:space="preserve">ShareholderJudgements5                     </v>
      </c>
      <c r="I216" t="str">
        <f>D216</f>
        <v>ShareholderJudgements5</v>
      </c>
      <c r="J216" s="3">
        <f t="shared" si="69"/>
        <v>22</v>
      </c>
      <c r="K216" s="3">
        <f>MAX(J:J)</f>
        <v>43</v>
      </c>
      <c r="L216" s="14" t="str">
        <f t="shared" si="70"/>
        <v xml:space="preserve">ShareholderJudgements5                     </v>
      </c>
      <c r="M216" t="str">
        <f t="shared" si="71"/>
        <v>'ShareholderJudgements5'</v>
      </c>
      <c r="N216" t="str">
        <f t="shared" si="72"/>
        <v>$ShareholderJudgements5</v>
      </c>
      <c r="O216" t="str">
        <f t="shared" si="73"/>
        <v>'$ShareholderJudgements5'</v>
      </c>
      <c r="P216">
        <f t="shared" si="74"/>
        <v>25</v>
      </c>
      <c r="Q216" s="3">
        <f>MAX(P:P)</f>
        <v>46</v>
      </c>
      <c r="R216" s="9" t="str">
        <f t="shared" si="75"/>
        <v xml:space="preserve">localStorage.ShareholderJudgements5                     </v>
      </c>
      <c r="S216" s="7" t="str">
        <f t="shared" si="85"/>
        <v>ShareholderAnalysis</v>
      </c>
      <c r="T216" t="str">
        <f t="shared" si="76"/>
        <v xml:space="preserve">'$ShareholderJudgements5'                     </v>
      </c>
      <c r="U216" t="str">
        <f t="shared" si="77"/>
        <v>$ShareholderJudgements5                      = NULL;// ShareholderAnalysis</v>
      </c>
      <c r="V216" t="str">
        <f t="shared" si="78"/>
        <v xml:space="preserve">       if (typeof(localStorage.ShareholderJudgements5                     )==  "undefined") { localStorage.ShareholderJudgements5                      = ""};</v>
      </c>
      <c r="W216" t="str">
        <f t="shared" si="79"/>
        <v xml:space="preserve">         $ShareholderJudgements5                            =  $row["ShareholderJudgements5"];</v>
      </c>
      <c r="X216" t="str">
        <f t="shared" si="80"/>
        <v xml:space="preserve">         localStorage.ShareholderJudgements5                      = '&lt;php? echo $ShareholderJudgements5?&gt;' ;</v>
      </c>
      <c r="Y216" t="str">
        <f t="shared" si="82"/>
        <v>$ShareholderJudgements5                      =  $_POST['ShareholderJudgements5'] ;</v>
      </c>
      <c r="Z216" t="str">
        <f t="shared" si="86"/>
        <v xml:space="preserve">       localStorage.ShareholderJudgements5                      =  document.ScoreCardForm.ShareholderJudgements5.value;</v>
      </c>
      <c r="AA216" t="str">
        <f t="shared" si="87"/>
        <v xml:space="preserve">   document.ScoreCardForm.ShareholderJudgements5.value =  localStorage.ShareholderJudgements5;</v>
      </c>
      <c r="AB216" t="s">
        <v>449</v>
      </c>
      <c r="AC216" t="str">
        <f t="shared" si="88"/>
        <v xml:space="preserve">           ShareholderJudgements5  FLOAT,</v>
      </c>
      <c r="AD216" t="str">
        <f t="shared" si="81"/>
        <v xml:space="preserve">       ShareholderJudgements5                      = '$ShareholderJudgements5',</v>
      </c>
    </row>
    <row r="217" spans="1:30" x14ac:dyDescent="0.25">
      <c r="A217">
        <v>215</v>
      </c>
      <c r="B217" t="s">
        <v>868</v>
      </c>
      <c r="C217" t="s">
        <v>1347</v>
      </c>
      <c r="D217" t="str">
        <f t="shared" si="83"/>
        <v>ShareholderJudgementsAverage</v>
      </c>
      <c r="E217" t="str">
        <f t="shared" si="84"/>
        <v>ShareholderJudgementsAverage</v>
      </c>
      <c r="F217" s="3">
        <f t="shared" si="67"/>
        <v>28</v>
      </c>
      <c r="G217" s="3">
        <f>MAX(F:F)</f>
        <v>43</v>
      </c>
      <c r="H217" s="14" t="str">
        <f t="shared" si="68"/>
        <v xml:space="preserve">ShareholderJudgementsAverage               </v>
      </c>
      <c r="I217" t="str">
        <f>D217</f>
        <v>ShareholderJudgementsAverage</v>
      </c>
      <c r="J217" s="3">
        <f t="shared" si="69"/>
        <v>28</v>
      </c>
      <c r="K217" s="3">
        <f>MAX(J:J)</f>
        <v>43</v>
      </c>
      <c r="L217" s="14" t="str">
        <f t="shared" si="70"/>
        <v xml:space="preserve">ShareholderJudgementsAverage               </v>
      </c>
      <c r="M217" t="str">
        <f t="shared" si="71"/>
        <v>'ShareholderJudgementsAverage'</v>
      </c>
      <c r="N217" t="str">
        <f t="shared" si="72"/>
        <v>$ShareholderJudgementsAverage</v>
      </c>
      <c r="O217" t="str">
        <f t="shared" si="73"/>
        <v>'$ShareholderJudgementsAverage'</v>
      </c>
      <c r="P217">
        <f t="shared" si="74"/>
        <v>31</v>
      </c>
      <c r="Q217" s="3">
        <f>MAX(P:P)</f>
        <v>46</v>
      </c>
      <c r="R217" s="9" t="str">
        <f t="shared" si="75"/>
        <v xml:space="preserve">localStorage.ShareholderJudgementsAverage               </v>
      </c>
      <c r="S217" s="7" t="str">
        <f t="shared" si="85"/>
        <v>ShareholderAnalysis</v>
      </c>
      <c r="T217" t="str">
        <f t="shared" si="76"/>
        <v xml:space="preserve">'$ShareholderJudgementsAverage'               </v>
      </c>
      <c r="U217" t="str">
        <f t="shared" si="77"/>
        <v>$ShareholderJudgementsAverage                = NULL;// ShareholderAnalysis</v>
      </c>
      <c r="V217" t="str">
        <f t="shared" si="78"/>
        <v xml:space="preserve">       if (typeof(localStorage.ShareholderJudgementsAverage               )==  "undefined") { localStorage.ShareholderJudgementsAverage                = ""};</v>
      </c>
      <c r="W217" t="str">
        <f t="shared" si="79"/>
        <v xml:space="preserve">         $ShareholderJudgementsAverage                      =  $row["ShareholderJudgementsAverage"];</v>
      </c>
      <c r="X217" t="str">
        <f t="shared" si="80"/>
        <v xml:space="preserve">         localStorage.ShareholderJudgementsAverage                = '&lt;php? echo $ShareholderJudgementsAverage?&gt;' ;</v>
      </c>
      <c r="Y217" t="str">
        <f t="shared" si="82"/>
        <v>$ShareholderJudgementsAverage                =  $_POST['ShareholderJudgementsAverage'] ;</v>
      </c>
      <c r="Z217" t="str">
        <f t="shared" si="86"/>
        <v xml:space="preserve">       localStorage.ShareholderJudgementsAverage                =  document.ScoreCardForm.ShareholderJudgementsAverage.value;</v>
      </c>
      <c r="AA217" t="str">
        <f t="shared" si="87"/>
        <v xml:space="preserve">   document.ScoreCardForm.ShareholderJudgementsAverage.value =  localStorage.ShareholderJudgementsAverage;</v>
      </c>
      <c r="AB217" t="s">
        <v>449</v>
      </c>
      <c r="AC217" t="str">
        <f t="shared" si="88"/>
        <v xml:space="preserve">           ShareholderJudgementsAverage  FLOAT,</v>
      </c>
      <c r="AD217" t="str">
        <f t="shared" si="81"/>
        <v xml:space="preserve">       ShareholderJudgementsAverage                = '$ShareholderJudgementsAverage',</v>
      </c>
    </row>
    <row r="218" spans="1:30" x14ac:dyDescent="0.25">
      <c r="A218">
        <v>216</v>
      </c>
      <c r="B218" t="s">
        <v>868</v>
      </c>
      <c r="C218" t="s">
        <v>1348</v>
      </c>
      <c r="D218" t="str">
        <f t="shared" si="83"/>
        <v>ShareholderJudgementsMaxScore</v>
      </c>
      <c r="E218" t="str">
        <f t="shared" si="84"/>
        <v>ShareholderJudgementsMaxScore</v>
      </c>
      <c r="F218" s="3">
        <f t="shared" si="67"/>
        <v>29</v>
      </c>
      <c r="G218" s="3">
        <f>MAX(F:F)</f>
        <v>43</v>
      </c>
      <c r="H218" s="14" t="str">
        <f t="shared" si="68"/>
        <v xml:space="preserve">ShareholderJudgementsMaxScore              </v>
      </c>
      <c r="I218" t="str">
        <f>D218</f>
        <v>ShareholderJudgementsMaxScore</v>
      </c>
      <c r="J218" s="3">
        <f t="shared" si="69"/>
        <v>29</v>
      </c>
      <c r="K218" s="3">
        <f>MAX(J:J)</f>
        <v>43</v>
      </c>
      <c r="L218" s="14" t="str">
        <f t="shared" si="70"/>
        <v xml:space="preserve">ShareholderJudgementsMaxScore              </v>
      </c>
      <c r="M218" t="str">
        <f t="shared" si="71"/>
        <v>'ShareholderJudgementsMaxScore'</v>
      </c>
      <c r="N218" t="str">
        <f t="shared" si="72"/>
        <v>$ShareholderJudgementsMaxScore</v>
      </c>
      <c r="O218" t="str">
        <f t="shared" si="73"/>
        <v>'$ShareholderJudgementsMaxScore'</v>
      </c>
      <c r="P218">
        <f t="shared" si="74"/>
        <v>32</v>
      </c>
      <c r="Q218" s="3">
        <f>MAX(P:P)</f>
        <v>46</v>
      </c>
      <c r="R218" s="9" t="str">
        <f t="shared" si="75"/>
        <v xml:space="preserve">localStorage.ShareholderJudgementsMaxScore              </v>
      </c>
      <c r="S218" s="7" t="str">
        <f t="shared" si="85"/>
        <v>ShareholderAnalysis</v>
      </c>
      <c r="T218" t="str">
        <f t="shared" si="76"/>
        <v xml:space="preserve">'$ShareholderJudgementsMaxScore'              </v>
      </c>
      <c r="U218" t="str">
        <f t="shared" si="77"/>
        <v>$ShareholderJudgementsMaxScore               = NULL;// ShareholderAnalysis</v>
      </c>
      <c r="V218" t="str">
        <f t="shared" si="78"/>
        <v xml:space="preserve">       if (typeof(localStorage.ShareholderJudgementsMaxScore              )==  "undefined") { localStorage.ShareholderJudgementsMaxScore               = 0};</v>
      </c>
      <c r="W218" t="str">
        <f t="shared" si="79"/>
        <v xml:space="preserve">         $ShareholderJudgementsMaxScore                     =  $row["ShareholderJudgementsMaxScore"];</v>
      </c>
      <c r="X218" t="str">
        <f t="shared" si="80"/>
        <v xml:space="preserve">         localStorage.ShareholderJudgementsMaxScore               = '&lt;php? echo $ShareholderJudgementsMaxScore?&gt;' ;</v>
      </c>
      <c r="Y218" t="str">
        <f t="shared" si="82"/>
        <v>$ShareholderJudgementsMaxScore               =  $_POST['ShareholderJudgementsMaxScore'] ;</v>
      </c>
      <c r="Z218" t="str">
        <f t="shared" si="86"/>
        <v xml:space="preserve">       localStorage.ShareholderJudgementsMaxScore               =  document.ScoreCardForm.ShareholderJudgementsMaxScore.value;</v>
      </c>
      <c r="AA218" t="str">
        <f t="shared" si="87"/>
        <v xml:space="preserve">   document.ScoreCardForm.ShareholderJudgementsMaxScore.value =  localStorage.ShareholderJudgementsMaxScore;</v>
      </c>
      <c r="AB218" t="s">
        <v>449</v>
      </c>
      <c r="AC218" t="str">
        <f t="shared" si="88"/>
        <v xml:space="preserve">           ShareholderJudgementsMaxScore  FLOAT,</v>
      </c>
      <c r="AD218" t="str">
        <f t="shared" si="81"/>
        <v xml:space="preserve">       ShareholderJudgementsMaxScore               = '$ShareholderJudgementsMaxScore',</v>
      </c>
    </row>
    <row r="219" spans="1:30" x14ac:dyDescent="0.25">
      <c r="A219">
        <v>217</v>
      </c>
      <c r="B219" t="s">
        <v>868</v>
      </c>
      <c r="C219" t="s">
        <v>1349</v>
      </c>
      <c r="D219" t="str">
        <f t="shared" si="83"/>
        <v>ShareholderJudgementsScore</v>
      </c>
      <c r="E219" t="str">
        <f t="shared" si="84"/>
        <v>ShareholderJudgementsScore</v>
      </c>
      <c r="F219" s="3">
        <f t="shared" si="67"/>
        <v>26</v>
      </c>
      <c r="G219" s="3">
        <f>MAX(F:F)</f>
        <v>43</v>
      </c>
      <c r="H219" s="14" t="str">
        <f t="shared" si="68"/>
        <v xml:space="preserve">ShareholderJudgementsScore                 </v>
      </c>
      <c r="I219" t="str">
        <f>D219</f>
        <v>ShareholderJudgementsScore</v>
      </c>
      <c r="J219" s="3">
        <f t="shared" si="69"/>
        <v>26</v>
      </c>
      <c r="K219" s="3">
        <f>MAX(J:J)</f>
        <v>43</v>
      </c>
      <c r="L219" s="14" t="str">
        <f t="shared" si="70"/>
        <v xml:space="preserve">ShareholderJudgementsScore                 </v>
      </c>
      <c r="M219" t="str">
        <f t="shared" si="71"/>
        <v>'ShareholderJudgementsScore'</v>
      </c>
      <c r="N219" t="str">
        <f t="shared" si="72"/>
        <v>$ShareholderJudgementsScore</v>
      </c>
      <c r="O219" t="str">
        <f t="shared" si="73"/>
        <v>'$ShareholderJudgementsScore'</v>
      </c>
      <c r="P219">
        <f t="shared" si="74"/>
        <v>29</v>
      </c>
      <c r="Q219" s="3">
        <f>MAX(P:P)</f>
        <v>46</v>
      </c>
      <c r="R219" s="9" t="str">
        <f t="shared" si="75"/>
        <v xml:space="preserve">localStorage.ShareholderJudgementsScore                 </v>
      </c>
      <c r="S219" s="7" t="str">
        <f t="shared" si="85"/>
        <v>ShareholderAnalysis</v>
      </c>
      <c r="T219" t="str">
        <f t="shared" si="76"/>
        <v xml:space="preserve">'$ShareholderJudgementsScore'                 </v>
      </c>
      <c r="U219" t="str">
        <f t="shared" si="77"/>
        <v>$ShareholderJudgementsScore                  = NULL;// ShareholderAnalysis</v>
      </c>
      <c r="V219" t="str">
        <f t="shared" si="78"/>
        <v xml:space="preserve">       if (typeof(localStorage.ShareholderJudgementsScore                 )==  "undefined") { localStorage.ShareholderJudgementsScore                  = 0};</v>
      </c>
      <c r="W219" t="str">
        <f t="shared" si="79"/>
        <v xml:space="preserve">         $ShareholderJudgementsScore                        =  $row["ShareholderJudgementsScore"];</v>
      </c>
      <c r="X219" t="str">
        <f t="shared" si="80"/>
        <v xml:space="preserve">         localStorage.ShareholderJudgementsScore                  = '&lt;php? echo $ShareholderJudgementsScore?&gt;' ;</v>
      </c>
      <c r="Y219" t="str">
        <f t="shared" si="82"/>
        <v>$ShareholderJudgementsScore                  =  $_POST['ShareholderJudgementsScore'] ;</v>
      </c>
      <c r="Z219" t="str">
        <f t="shared" si="86"/>
        <v xml:space="preserve">       localStorage.ShareholderJudgementsScore                  =  document.ScoreCardForm.ShareholderJudgementsScore.value;</v>
      </c>
      <c r="AA219" t="str">
        <f t="shared" si="87"/>
        <v xml:space="preserve">   document.ScoreCardForm.ShareholderJudgementsScore.value =  localStorage.ShareholderJudgementsScore;</v>
      </c>
      <c r="AB219" t="s">
        <v>449</v>
      </c>
      <c r="AC219" t="str">
        <f t="shared" si="88"/>
        <v xml:space="preserve">           ShareholderJudgementsScore  FLOAT,</v>
      </c>
      <c r="AD219" t="str">
        <f t="shared" si="81"/>
        <v xml:space="preserve">       ShareholderJudgementsScore                  = '$ShareholderJudgementsScore',</v>
      </c>
    </row>
    <row r="220" spans="1:30" x14ac:dyDescent="0.25">
      <c r="A220">
        <v>218</v>
      </c>
      <c r="B220" t="s">
        <v>868</v>
      </c>
      <c r="C220" t="s">
        <v>1524</v>
      </c>
      <c r="D220" t="str">
        <f t="shared" si="83"/>
        <v>ShareholderJudgementsComment</v>
      </c>
      <c r="E220" t="str">
        <f t="shared" si="84"/>
        <v>ShareholderJudgementsComment</v>
      </c>
      <c r="F220" s="3">
        <f t="shared" si="67"/>
        <v>28</v>
      </c>
      <c r="G220" s="3">
        <f>MAX(F:F)</f>
        <v>43</v>
      </c>
      <c r="H220" s="14" t="str">
        <f t="shared" si="68"/>
        <v xml:space="preserve">ShareholderJudgementsComment               </v>
      </c>
      <c r="I220" t="str">
        <f>D220</f>
        <v>ShareholderJudgementsComment</v>
      </c>
      <c r="J220" s="3">
        <f t="shared" si="69"/>
        <v>28</v>
      </c>
      <c r="K220" s="3">
        <f>MAX(J:J)</f>
        <v>43</v>
      </c>
      <c r="L220" s="14" t="str">
        <f t="shared" si="70"/>
        <v xml:space="preserve">ShareholderJudgementsComment               </v>
      </c>
      <c r="M220" t="str">
        <f t="shared" si="71"/>
        <v>'ShareholderJudgementsComment'</v>
      </c>
      <c r="N220" t="str">
        <f t="shared" si="72"/>
        <v>$ShareholderJudgementsComment</v>
      </c>
      <c r="O220" t="str">
        <f t="shared" si="73"/>
        <v>'$ShareholderJudgementsComment'</v>
      </c>
      <c r="P220">
        <f t="shared" si="74"/>
        <v>31</v>
      </c>
      <c r="Q220" s="3">
        <f>MAX(P:P)</f>
        <v>46</v>
      </c>
      <c r="R220" s="9" t="str">
        <f t="shared" si="75"/>
        <v xml:space="preserve">localStorage.ShareholderJudgementsComment               </v>
      </c>
      <c r="S220" s="7" t="str">
        <f t="shared" si="85"/>
        <v>ShareholderAnalysis</v>
      </c>
      <c r="T220" t="str">
        <f t="shared" si="76"/>
        <v xml:space="preserve">'$ShareholderJudgementsComment'               </v>
      </c>
      <c r="U220" t="str">
        <f t="shared" si="77"/>
        <v>$ShareholderJudgementsComment                = NULL;// ShareholderAnalysis</v>
      </c>
      <c r="V220" t="str">
        <f t="shared" si="78"/>
        <v xml:space="preserve">       if (typeof(localStorage.ShareholderJudgementsComment               )==  "undefined") { localStorage.ShareholderJudgementsComment                = ""};</v>
      </c>
      <c r="W220" t="str">
        <f t="shared" si="79"/>
        <v xml:space="preserve">         $ShareholderJudgementsComment                      =  $row["ShareholderJudgementsComment"];</v>
      </c>
      <c r="X220" t="str">
        <f t="shared" si="80"/>
        <v xml:space="preserve">         localStorage.ShareholderJudgementsComment                = '&lt;php? echo $ShareholderJudgementsComment?&gt;' ;</v>
      </c>
      <c r="Y220" t="str">
        <f t="shared" si="82"/>
        <v>$ShareholderJudgementsComment                =  $_POST['ShareholderJudgementsComment'] ;</v>
      </c>
      <c r="Z220" t="str">
        <f t="shared" si="86"/>
        <v xml:space="preserve">       localStorage.ShareholderJudgementsComment                =  document.ScoreCardForm.ShareholderJudgementsComment.value;</v>
      </c>
      <c r="AA220" t="str">
        <f t="shared" si="87"/>
        <v xml:space="preserve">   document.ScoreCardForm.ShareholderJudgementsComment.value =  localStorage.ShareholderJudgementsComment;</v>
      </c>
      <c r="AB220" t="s">
        <v>1552</v>
      </c>
      <c r="AC220" t="str">
        <f t="shared" si="88"/>
        <v xml:space="preserve">           ShareholderJudgementsComment  VARCHAR(250),</v>
      </c>
      <c r="AD220" t="str">
        <f t="shared" si="81"/>
        <v xml:space="preserve">       ShareholderJudgementsComment                = '$ShareholderJudgementsComment',</v>
      </c>
    </row>
    <row r="221" spans="1:30" x14ac:dyDescent="0.25">
      <c r="A221">
        <v>219</v>
      </c>
      <c r="B221" t="s">
        <v>868</v>
      </c>
      <c r="C221" t="s">
        <v>383</v>
      </c>
      <c r="D221" t="str">
        <f t="shared" si="83"/>
        <v>ShareholderTraceAlerts1</v>
      </c>
      <c r="E221" t="str">
        <f t="shared" si="84"/>
        <v>ShareholderTraceAlerts1</v>
      </c>
      <c r="F221" s="3">
        <f t="shared" si="67"/>
        <v>23</v>
      </c>
      <c r="G221" s="3">
        <f>MAX(F:F)</f>
        <v>43</v>
      </c>
      <c r="H221" s="14" t="str">
        <f t="shared" si="68"/>
        <v xml:space="preserve">ShareholderTraceAlerts1                    </v>
      </c>
      <c r="I221" t="str">
        <f>D221</f>
        <v>ShareholderTraceAlerts1</v>
      </c>
      <c r="J221" s="3">
        <f t="shared" si="69"/>
        <v>23</v>
      </c>
      <c r="K221" s="3">
        <f>MAX(J:J)</f>
        <v>43</v>
      </c>
      <c r="L221" s="14" t="str">
        <f t="shared" si="70"/>
        <v xml:space="preserve">ShareholderTraceAlerts1                    </v>
      </c>
      <c r="M221" t="str">
        <f t="shared" si="71"/>
        <v>'ShareholderTraceAlerts1'</v>
      </c>
      <c r="N221" t="str">
        <f t="shared" si="72"/>
        <v>$ShareholderTraceAlerts1</v>
      </c>
      <c r="O221" t="str">
        <f t="shared" si="73"/>
        <v>'$ShareholderTraceAlerts1'</v>
      </c>
      <c r="P221">
        <f t="shared" si="74"/>
        <v>26</v>
      </c>
      <c r="Q221" s="3">
        <f>MAX(P:P)</f>
        <v>46</v>
      </c>
      <c r="R221" s="9" t="str">
        <f t="shared" si="75"/>
        <v xml:space="preserve">localStorage.ShareholderTraceAlerts1                    </v>
      </c>
      <c r="S221" s="7" t="str">
        <f t="shared" si="85"/>
        <v>ShareholderAnalysis</v>
      </c>
      <c r="T221" t="str">
        <f t="shared" si="76"/>
        <v xml:space="preserve">'$ShareholderTraceAlerts1'                    </v>
      </c>
      <c r="U221" t="str">
        <f t="shared" si="77"/>
        <v>$ShareholderTraceAlerts1                     = NULL;// ShareholderAnalysis</v>
      </c>
      <c r="V221" t="str">
        <f t="shared" si="78"/>
        <v xml:space="preserve">       if (typeof(localStorage.ShareholderTraceAlerts1                    )==  "undefined") { localStorage.ShareholderTraceAlerts1                     = ""};</v>
      </c>
      <c r="W221" t="str">
        <f t="shared" si="79"/>
        <v xml:space="preserve">         $ShareholderTraceAlerts1                           =  $row["ShareholderTraceAlerts1"];</v>
      </c>
      <c r="X221" t="str">
        <f t="shared" si="80"/>
        <v xml:space="preserve">         localStorage.ShareholderTraceAlerts1                     = '&lt;php? echo $ShareholderTraceAlerts1?&gt;' ;</v>
      </c>
      <c r="Y221" t="str">
        <f t="shared" si="82"/>
        <v>$ShareholderTraceAlerts1                     =  $_POST['ShareholderTraceAlerts1'] ;</v>
      </c>
      <c r="Z221" t="str">
        <f t="shared" si="86"/>
        <v xml:space="preserve">       localStorage.ShareholderTraceAlerts1                     =  document.ScoreCardForm.ShareholderTraceAlerts1.value;</v>
      </c>
      <c r="AA221" t="str">
        <f t="shared" si="87"/>
        <v xml:space="preserve">   document.ScoreCardForm.ShareholderTraceAlerts1.value =  localStorage.ShareholderTraceAlerts1;</v>
      </c>
      <c r="AB221" t="s">
        <v>449</v>
      </c>
      <c r="AC221" t="str">
        <f t="shared" si="88"/>
        <v xml:space="preserve">           ShareholderTraceAlerts1  FLOAT,</v>
      </c>
      <c r="AD221" t="str">
        <f t="shared" si="81"/>
        <v xml:space="preserve">       ShareholderTraceAlerts1                     = '$ShareholderTraceAlerts1',</v>
      </c>
    </row>
    <row r="222" spans="1:30" x14ac:dyDescent="0.25">
      <c r="A222">
        <v>220</v>
      </c>
      <c r="B222" t="s">
        <v>868</v>
      </c>
      <c r="C222" t="s">
        <v>395</v>
      </c>
      <c r="D222" t="str">
        <f t="shared" si="83"/>
        <v>ShareholderTraceAlerts2</v>
      </c>
      <c r="E222" t="str">
        <f t="shared" si="84"/>
        <v>ShareholderTraceAlerts2</v>
      </c>
      <c r="F222" s="3">
        <f t="shared" si="67"/>
        <v>23</v>
      </c>
      <c r="G222" s="3">
        <f>MAX(F:F)</f>
        <v>43</v>
      </c>
      <c r="H222" s="14" t="str">
        <f t="shared" si="68"/>
        <v xml:space="preserve">ShareholderTraceAlerts2                    </v>
      </c>
      <c r="I222" t="str">
        <f>D222</f>
        <v>ShareholderTraceAlerts2</v>
      </c>
      <c r="J222" s="3">
        <f t="shared" si="69"/>
        <v>23</v>
      </c>
      <c r="K222" s="3">
        <f>MAX(J:J)</f>
        <v>43</v>
      </c>
      <c r="L222" s="14" t="str">
        <f t="shared" si="70"/>
        <v xml:space="preserve">ShareholderTraceAlerts2                    </v>
      </c>
      <c r="M222" t="str">
        <f t="shared" si="71"/>
        <v>'ShareholderTraceAlerts2'</v>
      </c>
      <c r="N222" t="str">
        <f t="shared" si="72"/>
        <v>$ShareholderTraceAlerts2</v>
      </c>
      <c r="O222" t="str">
        <f t="shared" si="73"/>
        <v>'$ShareholderTraceAlerts2'</v>
      </c>
      <c r="P222">
        <f t="shared" si="74"/>
        <v>26</v>
      </c>
      <c r="Q222" s="3">
        <f>MAX(P:P)</f>
        <v>46</v>
      </c>
      <c r="R222" s="9" t="str">
        <f t="shared" si="75"/>
        <v xml:space="preserve">localStorage.ShareholderTraceAlerts2                    </v>
      </c>
      <c r="S222" s="7" t="str">
        <f t="shared" si="85"/>
        <v>ShareholderAnalysis</v>
      </c>
      <c r="T222" t="str">
        <f t="shared" si="76"/>
        <v xml:space="preserve">'$ShareholderTraceAlerts2'                    </v>
      </c>
      <c r="U222" t="str">
        <f t="shared" si="77"/>
        <v>$ShareholderTraceAlerts2                     = NULL;// ShareholderAnalysis</v>
      </c>
      <c r="V222" t="str">
        <f t="shared" si="78"/>
        <v xml:space="preserve">       if (typeof(localStorage.ShareholderTraceAlerts2                    )==  "undefined") { localStorage.ShareholderTraceAlerts2                     = ""};</v>
      </c>
      <c r="W222" t="str">
        <f t="shared" si="79"/>
        <v xml:space="preserve">         $ShareholderTraceAlerts2                           =  $row["ShareholderTraceAlerts2"];</v>
      </c>
      <c r="X222" t="str">
        <f t="shared" si="80"/>
        <v xml:space="preserve">         localStorage.ShareholderTraceAlerts2                     = '&lt;php? echo $ShareholderTraceAlerts2?&gt;' ;</v>
      </c>
      <c r="Y222" t="str">
        <f t="shared" si="82"/>
        <v>$ShareholderTraceAlerts2                     =  $_POST['ShareholderTraceAlerts2'] ;</v>
      </c>
      <c r="Z222" t="str">
        <f t="shared" si="86"/>
        <v xml:space="preserve">       localStorage.ShareholderTraceAlerts2                     =  document.ScoreCardForm.ShareholderTraceAlerts2.value;</v>
      </c>
      <c r="AA222" t="str">
        <f t="shared" si="87"/>
        <v xml:space="preserve">   document.ScoreCardForm.ShareholderTraceAlerts2.value =  localStorage.ShareholderTraceAlerts2;</v>
      </c>
      <c r="AB222" t="s">
        <v>449</v>
      </c>
      <c r="AC222" t="str">
        <f t="shared" si="88"/>
        <v xml:space="preserve">           ShareholderTraceAlerts2  FLOAT,</v>
      </c>
      <c r="AD222" t="str">
        <f t="shared" si="81"/>
        <v xml:space="preserve">       ShareholderTraceAlerts2                     = '$ShareholderTraceAlerts2',</v>
      </c>
    </row>
    <row r="223" spans="1:30" x14ac:dyDescent="0.25">
      <c r="A223">
        <v>221</v>
      </c>
      <c r="B223" t="s">
        <v>868</v>
      </c>
      <c r="C223" t="s">
        <v>407</v>
      </c>
      <c r="D223" t="str">
        <f t="shared" si="83"/>
        <v>ShareholderTraceAlerts3</v>
      </c>
      <c r="E223" t="str">
        <f t="shared" si="84"/>
        <v>ShareholderTraceAlerts3</v>
      </c>
      <c r="F223" s="3">
        <f t="shared" si="67"/>
        <v>23</v>
      </c>
      <c r="G223" s="3">
        <f>MAX(F:F)</f>
        <v>43</v>
      </c>
      <c r="H223" s="14" t="str">
        <f t="shared" si="68"/>
        <v xml:space="preserve">ShareholderTraceAlerts3                    </v>
      </c>
      <c r="I223" t="str">
        <f>D223</f>
        <v>ShareholderTraceAlerts3</v>
      </c>
      <c r="J223" s="3">
        <f t="shared" si="69"/>
        <v>23</v>
      </c>
      <c r="K223" s="3">
        <f>MAX(J:J)</f>
        <v>43</v>
      </c>
      <c r="L223" s="14" t="str">
        <f t="shared" si="70"/>
        <v xml:space="preserve">ShareholderTraceAlerts3                    </v>
      </c>
      <c r="M223" t="str">
        <f t="shared" si="71"/>
        <v>'ShareholderTraceAlerts3'</v>
      </c>
      <c r="N223" t="str">
        <f t="shared" si="72"/>
        <v>$ShareholderTraceAlerts3</v>
      </c>
      <c r="O223" t="str">
        <f t="shared" si="73"/>
        <v>'$ShareholderTraceAlerts3'</v>
      </c>
      <c r="P223">
        <f t="shared" si="74"/>
        <v>26</v>
      </c>
      <c r="Q223" s="3">
        <f>MAX(P:P)</f>
        <v>46</v>
      </c>
      <c r="R223" s="9" t="str">
        <f t="shared" si="75"/>
        <v xml:space="preserve">localStorage.ShareholderTraceAlerts3                    </v>
      </c>
      <c r="S223" s="7" t="str">
        <f t="shared" si="85"/>
        <v>ShareholderAnalysis</v>
      </c>
      <c r="T223" t="str">
        <f t="shared" si="76"/>
        <v xml:space="preserve">'$ShareholderTraceAlerts3'                    </v>
      </c>
      <c r="U223" t="str">
        <f t="shared" si="77"/>
        <v>$ShareholderTraceAlerts3                     = NULL;// ShareholderAnalysis</v>
      </c>
      <c r="V223" t="str">
        <f t="shared" si="78"/>
        <v xml:space="preserve">       if (typeof(localStorage.ShareholderTraceAlerts3                    )==  "undefined") { localStorage.ShareholderTraceAlerts3                     = ""};</v>
      </c>
      <c r="W223" t="str">
        <f t="shared" si="79"/>
        <v xml:space="preserve">         $ShareholderTraceAlerts3                           =  $row["ShareholderTraceAlerts3"];</v>
      </c>
      <c r="X223" t="str">
        <f t="shared" si="80"/>
        <v xml:space="preserve">         localStorage.ShareholderTraceAlerts3                     = '&lt;php? echo $ShareholderTraceAlerts3?&gt;' ;</v>
      </c>
      <c r="Y223" t="str">
        <f t="shared" si="82"/>
        <v>$ShareholderTraceAlerts3                     =  $_POST['ShareholderTraceAlerts3'] ;</v>
      </c>
      <c r="Z223" t="str">
        <f t="shared" si="86"/>
        <v xml:space="preserve">       localStorage.ShareholderTraceAlerts3                     =  document.ScoreCardForm.ShareholderTraceAlerts3.value;</v>
      </c>
      <c r="AA223" t="str">
        <f t="shared" si="87"/>
        <v xml:space="preserve">   document.ScoreCardForm.ShareholderTraceAlerts3.value =  localStorage.ShareholderTraceAlerts3;</v>
      </c>
      <c r="AB223" t="s">
        <v>449</v>
      </c>
      <c r="AC223" t="str">
        <f t="shared" si="88"/>
        <v xml:space="preserve">           ShareholderTraceAlerts3  FLOAT,</v>
      </c>
      <c r="AD223" t="str">
        <f t="shared" si="81"/>
        <v xml:space="preserve">       ShareholderTraceAlerts3                     = '$ShareholderTraceAlerts3',</v>
      </c>
    </row>
    <row r="224" spans="1:30" x14ac:dyDescent="0.25">
      <c r="A224">
        <v>222</v>
      </c>
      <c r="B224" t="s">
        <v>868</v>
      </c>
      <c r="C224" t="s">
        <v>419</v>
      </c>
      <c r="D224" t="str">
        <f t="shared" si="83"/>
        <v>ShareholderTraceAlerts4</v>
      </c>
      <c r="E224" t="str">
        <f t="shared" si="84"/>
        <v>ShareholderTraceAlerts4</v>
      </c>
      <c r="F224" s="3">
        <f t="shared" si="67"/>
        <v>23</v>
      </c>
      <c r="G224" s="3">
        <f>MAX(F:F)</f>
        <v>43</v>
      </c>
      <c r="H224" s="14" t="str">
        <f t="shared" si="68"/>
        <v xml:space="preserve">ShareholderTraceAlerts4                    </v>
      </c>
      <c r="I224" t="str">
        <f>D224</f>
        <v>ShareholderTraceAlerts4</v>
      </c>
      <c r="J224" s="3">
        <f t="shared" si="69"/>
        <v>23</v>
      </c>
      <c r="K224" s="3">
        <f>MAX(J:J)</f>
        <v>43</v>
      </c>
      <c r="L224" s="14" t="str">
        <f t="shared" si="70"/>
        <v xml:space="preserve">ShareholderTraceAlerts4                    </v>
      </c>
      <c r="M224" t="str">
        <f t="shared" si="71"/>
        <v>'ShareholderTraceAlerts4'</v>
      </c>
      <c r="N224" t="str">
        <f t="shared" si="72"/>
        <v>$ShareholderTraceAlerts4</v>
      </c>
      <c r="O224" t="str">
        <f t="shared" si="73"/>
        <v>'$ShareholderTraceAlerts4'</v>
      </c>
      <c r="P224">
        <f t="shared" si="74"/>
        <v>26</v>
      </c>
      <c r="Q224" s="3">
        <f>MAX(P:P)</f>
        <v>46</v>
      </c>
      <c r="R224" s="9" t="str">
        <f t="shared" si="75"/>
        <v xml:space="preserve">localStorage.ShareholderTraceAlerts4                    </v>
      </c>
      <c r="S224" s="7" t="str">
        <f t="shared" si="85"/>
        <v>ShareholderAnalysis</v>
      </c>
      <c r="T224" t="str">
        <f t="shared" si="76"/>
        <v xml:space="preserve">'$ShareholderTraceAlerts4'                    </v>
      </c>
      <c r="U224" t="str">
        <f t="shared" si="77"/>
        <v>$ShareholderTraceAlerts4                     = NULL;// ShareholderAnalysis</v>
      </c>
      <c r="V224" t="str">
        <f t="shared" si="78"/>
        <v xml:space="preserve">       if (typeof(localStorage.ShareholderTraceAlerts4                    )==  "undefined") { localStorage.ShareholderTraceAlerts4                     = ""};</v>
      </c>
      <c r="W224" t="str">
        <f t="shared" si="79"/>
        <v xml:space="preserve">         $ShareholderTraceAlerts4                           =  $row["ShareholderTraceAlerts4"];</v>
      </c>
      <c r="X224" t="str">
        <f t="shared" si="80"/>
        <v xml:space="preserve">         localStorage.ShareholderTraceAlerts4                     = '&lt;php? echo $ShareholderTraceAlerts4?&gt;' ;</v>
      </c>
      <c r="Y224" t="str">
        <f t="shared" si="82"/>
        <v>$ShareholderTraceAlerts4                     =  $_POST['ShareholderTraceAlerts4'] ;</v>
      </c>
      <c r="Z224" t="str">
        <f t="shared" si="86"/>
        <v xml:space="preserve">       localStorage.ShareholderTraceAlerts4                     =  document.ScoreCardForm.ShareholderTraceAlerts4.value;</v>
      </c>
      <c r="AA224" t="str">
        <f t="shared" si="87"/>
        <v xml:space="preserve">   document.ScoreCardForm.ShareholderTraceAlerts4.value =  localStorage.ShareholderTraceAlerts4;</v>
      </c>
      <c r="AB224" t="s">
        <v>449</v>
      </c>
      <c r="AC224" t="str">
        <f t="shared" si="88"/>
        <v xml:space="preserve">           ShareholderTraceAlerts4  FLOAT,</v>
      </c>
      <c r="AD224" t="str">
        <f t="shared" si="81"/>
        <v xml:space="preserve">       ShareholderTraceAlerts4                     = '$ShareholderTraceAlerts4',</v>
      </c>
    </row>
    <row r="225" spans="1:30" x14ac:dyDescent="0.25">
      <c r="A225">
        <v>223</v>
      </c>
      <c r="B225" t="s">
        <v>868</v>
      </c>
      <c r="C225" t="s">
        <v>431</v>
      </c>
      <c r="D225" t="str">
        <f t="shared" si="83"/>
        <v>ShareholderTraceAlerts5</v>
      </c>
      <c r="E225" t="str">
        <f t="shared" si="84"/>
        <v>ShareholderTraceAlerts5</v>
      </c>
      <c r="F225" s="3">
        <f t="shared" si="67"/>
        <v>23</v>
      </c>
      <c r="G225" s="3">
        <f>MAX(F:F)</f>
        <v>43</v>
      </c>
      <c r="H225" s="14" t="str">
        <f t="shared" si="68"/>
        <v xml:space="preserve">ShareholderTraceAlerts5                    </v>
      </c>
      <c r="I225" t="str">
        <f>D225</f>
        <v>ShareholderTraceAlerts5</v>
      </c>
      <c r="J225" s="3">
        <f t="shared" si="69"/>
        <v>23</v>
      </c>
      <c r="K225" s="3">
        <f>MAX(J:J)</f>
        <v>43</v>
      </c>
      <c r="L225" s="14" t="str">
        <f t="shared" si="70"/>
        <v xml:space="preserve">ShareholderTraceAlerts5                    </v>
      </c>
      <c r="M225" t="str">
        <f t="shared" si="71"/>
        <v>'ShareholderTraceAlerts5'</v>
      </c>
      <c r="N225" t="str">
        <f t="shared" si="72"/>
        <v>$ShareholderTraceAlerts5</v>
      </c>
      <c r="O225" t="str">
        <f t="shared" si="73"/>
        <v>'$ShareholderTraceAlerts5'</v>
      </c>
      <c r="P225">
        <f t="shared" si="74"/>
        <v>26</v>
      </c>
      <c r="Q225" s="3">
        <f>MAX(P:P)</f>
        <v>46</v>
      </c>
      <c r="R225" s="9" t="str">
        <f t="shared" si="75"/>
        <v xml:space="preserve">localStorage.ShareholderTraceAlerts5                    </v>
      </c>
      <c r="S225" s="7" t="str">
        <f t="shared" si="85"/>
        <v>ShareholderAnalysis</v>
      </c>
      <c r="T225" t="str">
        <f t="shared" si="76"/>
        <v xml:space="preserve">'$ShareholderTraceAlerts5'                    </v>
      </c>
      <c r="U225" t="str">
        <f t="shared" si="77"/>
        <v>$ShareholderTraceAlerts5                     = NULL;// ShareholderAnalysis</v>
      </c>
      <c r="V225" t="str">
        <f t="shared" si="78"/>
        <v xml:space="preserve">       if (typeof(localStorage.ShareholderTraceAlerts5                    )==  "undefined") { localStorage.ShareholderTraceAlerts5                     = ""};</v>
      </c>
      <c r="W225" t="str">
        <f t="shared" si="79"/>
        <v xml:space="preserve">         $ShareholderTraceAlerts5                           =  $row["ShareholderTraceAlerts5"];</v>
      </c>
      <c r="X225" t="str">
        <f t="shared" si="80"/>
        <v xml:space="preserve">         localStorage.ShareholderTraceAlerts5                     = '&lt;php? echo $ShareholderTraceAlerts5?&gt;' ;</v>
      </c>
      <c r="Y225" t="str">
        <f t="shared" si="82"/>
        <v>$ShareholderTraceAlerts5                     =  $_POST['ShareholderTraceAlerts5'] ;</v>
      </c>
      <c r="Z225" t="str">
        <f t="shared" si="86"/>
        <v xml:space="preserve">       localStorage.ShareholderTraceAlerts5                     =  document.ScoreCardForm.ShareholderTraceAlerts5.value;</v>
      </c>
      <c r="AA225" t="str">
        <f t="shared" si="87"/>
        <v xml:space="preserve">   document.ScoreCardForm.ShareholderTraceAlerts5.value =  localStorage.ShareholderTraceAlerts5;</v>
      </c>
      <c r="AB225" t="s">
        <v>449</v>
      </c>
      <c r="AC225" t="str">
        <f t="shared" si="88"/>
        <v xml:space="preserve">           ShareholderTraceAlerts5  FLOAT,</v>
      </c>
      <c r="AD225" t="str">
        <f t="shared" si="81"/>
        <v xml:space="preserve">       ShareholderTraceAlerts5                     = '$ShareholderTraceAlerts5',</v>
      </c>
    </row>
    <row r="226" spans="1:30" x14ac:dyDescent="0.25">
      <c r="A226">
        <v>224</v>
      </c>
      <c r="B226" t="s">
        <v>868</v>
      </c>
      <c r="C226" t="s">
        <v>1350</v>
      </c>
      <c r="D226" t="str">
        <f t="shared" si="83"/>
        <v>ShareholderTraceAlertsAverage</v>
      </c>
      <c r="E226" t="str">
        <f t="shared" si="84"/>
        <v>ShareholderTraceAlertsAverage</v>
      </c>
      <c r="F226" s="3">
        <f t="shared" si="67"/>
        <v>29</v>
      </c>
      <c r="G226" s="3">
        <f>MAX(F:F)</f>
        <v>43</v>
      </c>
      <c r="H226" s="14" t="str">
        <f t="shared" si="68"/>
        <v xml:space="preserve">ShareholderTraceAlertsAverage              </v>
      </c>
      <c r="I226" t="str">
        <f>D226</f>
        <v>ShareholderTraceAlertsAverage</v>
      </c>
      <c r="J226" s="3">
        <f t="shared" si="69"/>
        <v>29</v>
      </c>
      <c r="K226" s="3">
        <f>MAX(J:J)</f>
        <v>43</v>
      </c>
      <c r="L226" s="14" t="str">
        <f t="shared" si="70"/>
        <v xml:space="preserve">ShareholderTraceAlertsAverage              </v>
      </c>
      <c r="M226" t="str">
        <f t="shared" si="71"/>
        <v>'ShareholderTraceAlertsAverage'</v>
      </c>
      <c r="N226" t="str">
        <f t="shared" si="72"/>
        <v>$ShareholderTraceAlertsAverage</v>
      </c>
      <c r="O226" t="str">
        <f t="shared" si="73"/>
        <v>'$ShareholderTraceAlertsAverage'</v>
      </c>
      <c r="P226">
        <f t="shared" si="74"/>
        <v>32</v>
      </c>
      <c r="Q226" s="3">
        <f>MAX(P:P)</f>
        <v>46</v>
      </c>
      <c r="R226" s="9" t="str">
        <f t="shared" si="75"/>
        <v xml:space="preserve">localStorage.ShareholderTraceAlertsAverage              </v>
      </c>
      <c r="S226" s="7" t="str">
        <f t="shared" si="85"/>
        <v>ShareholderAnalysis</v>
      </c>
      <c r="T226" t="str">
        <f t="shared" si="76"/>
        <v xml:space="preserve">'$ShareholderTraceAlertsAverage'              </v>
      </c>
      <c r="U226" t="str">
        <f t="shared" si="77"/>
        <v>$ShareholderTraceAlertsAverage               = NULL;// ShareholderAnalysis</v>
      </c>
      <c r="V226" t="str">
        <f t="shared" si="78"/>
        <v xml:space="preserve">       if (typeof(localStorage.ShareholderTraceAlertsAverage              )==  "undefined") { localStorage.ShareholderTraceAlertsAverage               = ""};</v>
      </c>
      <c r="W226" t="str">
        <f t="shared" si="79"/>
        <v xml:space="preserve">         $ShareholderTraceAlertsAverage                     =  $row["ShareholderTraceAlertsAverage"];</v>
      </c>
      <c r="X226" t="str">
        <f t="shared" si="80"/>
        <v xml:space="preserve">         localStorage.ShareholderTraceAlertsAverage               = '&lt;php? echo $ShareholderTraceAlertsAverage?&gt;' ;</v>
      </c>
      <c r="Y226" t="str">
        <f t="shared" si="82"/>
        <v>$ShareholderTraceAlertsAverage               =  $_POST['ShareholderTraceAlertsAverage'] ;</v>
      </c>
      <c r="Z226" t="str">
        <f t="shared" si="86"/>
        <v xml:space="preserve">       localStorage.ShareholderTraceAlertsAverage               =  document.ScoreCardForm.ShareholderTraceAlertsAverage.value;</v>
      </c>
      <c r="AA226" t="str">
        <f t="shared" si="87"/>
        <v xml:space="preserve">   document.ScoreCardForm.ShareholderTraceAlertsAverage.value =  localStorage.ShareholderTraceAlertsAverage;</v>
      </c>
      <c r="AB226" t="s">
        <v>449</v>
      </c>
      <c r="AC226" t="str">
        <f t="shared" si="88"/>
        <v xml:space="preserve">           ShareholderTraceAlertsAverage  FLOAT,</v>
      </c>
      <c r="AD226" t="str">
        <f t="shared" si="81"/>
        <v xml:space="preserve">       ShareholderTraceAlertsAverage               = '$ShareholderTraceAlertsAverage',</v>
      </c>
    </row>
    <row r="227" spans="1:30" x14ac:dyDescent="0.25">
      <c r="A227">
        <v>225</v>
      </c>
      <c r="B227" t="s">
        <v>868</v>
      </c>
      <c r="C227" t="s">
        <v>1351</v>
      </c>
      <c r="D227" t="str">
        <f t="shared" si="83"/>
        <v>ShareholderTraceAlertsMaxScore</v>
      </c>
      <c r="E227" t="str">
        <f t="shared" si="84"/>
        <v>ShareholderTraceAlertsMaxScore</v>
      </c>
      <c r="F227" s="3">
        <f t="shared" si="67"/>
        <v>30</v>
      </c>
      <c r="G227" s="3">
        <f>MAX(F:F)</f>
        <v>43</v>
      </c>
      <c r="H227" s="14" t="str">
        <f t="shared" si="68"/>
        <v xml:space="preserve">ShareholderTraceAlertsMaxScore             </v>
      </c>
      <c r="I227" t="str">
        <f>D227</f>
        <v>ShareholderTraceAlertsMaxScore</v>
      </c>
      <c r="J227" s="3">
        <f t="shared" si="69"/>
        <v>30</v>
      </c>
      <c r="K227" s="3">
        <f>MAX(J:J)</f>
        <v>43</v>
      </c>
      <c r="L227" s="14" t="str">
        <f t="shared" si="70"/>
        <v xml:space="preserve">ShareholderTraceAlertsMaxScore             </v>
      </c>
      <c r="M227" t="str">
        <f t="shared" si="71"/>
        <v>'ShareholderTraceAlertsMaxScore'</v>
      </c>
      <c r="N227" t="str">
        <f t="shared" si="72"/>
        <v>$ShareholderTraceAlertsMaxScore</v>
      </c>
      <c r="O227" t="str">
        <f t="shared" si="73"/>
        <v>'$ShareholderTraceAlertsMaxScore'</v>
      </c>
      <c r="P227">
        <f t="shared" si="74"/>
        <v>33</v>
      </c>
      <c r="Q227" s="3">
        <f>MAX(P:P)</f>
        <v>46</v>
      </c>
      <c r="R227" s="9" t="str">
        <f t="shared" si="75"/>
        <v xml:space="preserve">localStorage.ShareholderTraceAlertsMaxScore             </v>
      </c>
      <c r="S227" s="7" t="str">
        <f t="shared" si="85"/>
        <v>ShareholderAnalysis</v>
      </c>
      <c r="T227" t="str">
        <f t="shared" si="76"/>
        <v xml:space="preserve">'$ShareholderTraceAlertsMaxScore'             </v>
      </c>
      <c r="U227" t="str">
        <f t="shared" si="77"/>
        <v>$ShareholderTraceAlertsMaxScore              = NULL;// ShareholderAnalysis</v>
      </c>
      <c r="V227" t="str">
        <f t="shared" si="78"/>
        <v xml:space="preserve">       if (typeof(localStorage.ShareholderTraceAlertsMaxScore             )==  "undefined") { localStorage.ShareholderTraceAlertsMaxScore              = 0};</v>
      </c>
      <c r="W227" t="str">
        <f t="shared" si="79"/>
        <v xml:space="preserve">         $ShareholderTraceAlertsMaxScore                    =  $row["ShareholderTraceAlertsMaxScore"];</v>
      </c>
      <c r="X227" t="str">
        <f t="shared" si="80"/>
        <v xml:space="preserve">         localStorage.ShareholderTraceAlertsMaxScore              = '&lt;php? echo $ShareholderTraceAlertsMaxScore?&gt;' ;</v>
      </c>
      <c r="Y227" t="str">
        <f t="shared" si="82"/>
        <v>$ShareholderTraceAlertsMaxScore              =  $_POST['ShareholderTraceAlertsMaxScore'] ;</v>
      </c>
      <c r="Z227" t="str">
        <f t="shared" si="86"/>
        <v xml:space="preserve">       localStorage.ShareholderTraceAlertsMaxScore              =  document.ScoreCardForm.ShareholderTraceAlertsMaxScore.value;</v>
      </c>
      <c r="AA227" t="str">
        <f t="shared" si="87"/>
        <v xml:space="preserve">   document.ScoreCardForm.ShareholderTraceAlertsMaxScore.value =  localStorage.ShareholderTraceAlertsMaxScore;</v>
      </c>
      <c r="AB227" t="s">
        <v>449</v>
      </c>
      <c r="AC227" t="str">
        <f t="shared" si="88"/>
        <v xml:space="preserve">           ShareholderTraceAlertsMaxScore  FLOAT,</v>
      </c>
      <c r="AD227" t="str">
        <f t="shared" si="81"/>
        <v xml:space="preserve">       ShareholderTraceAlertsMaxScore              = '$ShareholderTraceAlertsMaxScore',</v>
      </c>
    </row>
    <row r="228" spans="1:30" x14ac:dyDescent="0.25">
      <c r="A228">
        <v>226</v>
      </c>
      <c r="B228" t="s">
        <v>868</v>
      </c>
      <c r="C228" t="s">
        <v>1352</v>
      </c>
      <c r="D228" t="str">
        <f t="shared" si="83"/>
        <v>ShareholderTraceAlertsScore</v>
      </c>
      <c r="E228" t="str">
        <f t="shared" si="84"/>
        <v>ShareholderTraceAlertsScore</v>
      </c>
      <c r="F228" s="3">
        <f t="shared" si="67"/>
        <v>27</v>
      </c>
      <c r="G228" s="3">
        <f>MAX(F:F)</f>
        <v>43</v>
      </c>
      <c r="H228" s="14" t="str">
        <f t="shared" si="68"/>
        <v xml:space="preserve">ShareholderTraceAlertsScore                </v>
      </c>
      <c r="I228" t="str">
        <f>D228</f>
        <v>ShareholderTraceAlertsScore</v>
      </c>
      <c r="J228" s="3">
        <f t="shared" si="69"/>
        <v>27</v>
      </c>
      <c r="K228" s="3">
        <f>MAX(J:J)</f>
        <v>43</v>
      </c>
      <c r="L228" s="14" t="str">
        <f t="shared" si="70"/>
        <v xml:space="preserve">ShareholderTraceAlertsScore                </v>
      </c>
      <c r="M228" t="str">
        <f t="shared" si="71"/>
        <v>'ShareholderTraceAlertsScore'</v>
      </c>
      <c r="N228" t="str">
        <f t="shared" si="72"/>
        <v>$ShareholderTraceAlertsScore</v>
      </c>
      <c r="O228" t="str">
        <f t="shared" si="73"/>
        <v>'$ShareholderTraceAlertsScore'</v>
      </c>
      <c r="P228">
        <f t="shared" si="74"/>
        <v>30</v>
      </c>
      <c r="Q228" s="3">
        <f>MAX(P:P)</f>
        <v>46</v>
      </c>
      <c r="R228" s="9" t="str">
        <f t="shared" si="75"/>
        <v xml:space="preserve">localStorage.ShareholderTraceAlertsScore                </v>
      </c>
      <c r="S228" s="7" t="str">
        <f t="shared" si="85"/>
        <v>ShareholderAnalysis</v>
      </c>
      <c r="T228" t="str">
        <f t="shared" si="76"/>
        <v xml:space="preserve">'$ShareholderTraceAlertsScore'                </v>
      </c>
      <c r="U228" t="str">
        <f t="shared" si="77"/>
        <v>$ShareholderTraceAlertsScore                 = NULL;// ShareholderAnalysis</v>
      </c>
      <c r="V228" t="str">
        <f t="shared" si="78"/>
        <v xml:space="preserve">       if (typeof(localStorage.ShareholderTraceAlertsScore                )==  "undefined") { localStorage.ShareholderTraceAlertsScore                 = 0};</v>
      </c>
      <c r="W228" t="str">
        <f t="shared" si="79"/>
        <v xml:space="preserve">         $ShareholderTraceAlertsScore                       =  $row["ShareholderTraceAlertsScore"];</v>
      </c>
      <c r="X228" t="str">
        <f t="shared" si="80"/>
        <v xml:space="preserve">         localStorage.ShareholderTraceAlertsScore                 = '&lt;php? echo $ShareholderTraceAlertsScore?&gt;' ;</v>
      </c>
      <c r="Y228" t="str">
        <f t="shared" si="82"/>
        <v>$ShareholderTraceAlertsScore                 =  $_POST['ShareholderTraceAlertsScore'] ;</v>
      </c>
      <c r="Z228" t="str">
        <f t="shared" si="86"/>
        <v xml:space="preserve">       localStorage.ShareholderTraceAlertsScore                 =  document.ScoreCardForm.ShareholderTraceAlertsScore.value;</v>
      </c>
      <c r="AA228" t="str">
        <f t="shared" si="87"/>
        <v xml:space="preserve">   document.ScoreCardForm.ShareholderTraceAlertsScore.value =  localStorage.ShareholderTraceAlertsScore;</v>
      </c>
      <c r="AB228" t="s">
        <v>449</v>
      </c>
      <c r="AC228" t="str">
        <f t="shared" si="88"/>
        <v xml:space="preserve">           ShareholderTraceAlertsScore  FLOAT,</v>
      </c>
      <c r="AD228" t="str">
        <f t="shared" si="81"/>
        <v xml:space="preserve">       ShareholderTraceAlertsScore                 = '$ShareholderTraceAlertsScore',</v>
      </c>
    </row>
    <row r="229" spans="1:30" x14ac:dyDescent="0.25">
      <c r="A229">
        <v>227</v>
      </c>
      <c r="B229" t="s">
        <v>868</v>
      </c>
      <c r="C229" t="s">
        <v>1525</v>
      </c>
      <c r="D229" t="str">
        <f t="shared" si="83"/>
        <v>ShareholderTraceAlertsComment</v>
      </c>
      <c r="E229" t="str">
        <f t="shared" si="84"/>
        <v>ShareholderTraceAlertsComment</v>
      </c>
      <c r="F229" s="3">
        <f t="shared" si="67"/>
        <v>29</v>
      </c>
      <c r="G229" s="3">
        <f>MAX(F:F)</f>
        <v>43</v>
      </c>
      <c r="H229" s="14" t="str">
        <f t="shared" si="68"/>
        <v xml:space="preserve">ShareholderTraceAlertsComment              </v>
      </c>
      <c r="I229" t="str">
        <f>D229</f>
        <v>ShareholderTraceAlertsComment</v>
      </c>
      <c r="J229" s="3">
        <f t="shared" si="69"/>
        <v>29</v>
      </c>
      <c r="K229" s="3">
        <f>MAX(J:J)</f>
        <v>43</v>
      </c>
      <c r="L229" s="14" t="str">
        <f t="shared" si="70"/>
        <v xml:space="preserve">ShareholderTraceAlertsComment              </v>
      </c>
      <c r="M229" t="str">
        <f t="shared" si="71"/>
        <v>'ShareholderTraceAlertsComment'</v>
      </c>
      <c r="N229" t="str">
        <f t="shared" si="72"/>
        <v>$ShareholderTraceAlertsComment</v>
      </c>
      <c r="O229" t="str">
        <f t="shared" si="73"/>
        <v>'$ShareholderTraceAlertsComment'</v>
      </c>
      <c r="P229">
        <f t="shared" si="74"/>
        <v>32</v>
      </c>
      <c r="Q229" s="3">
        <f>MAX(P:P)</f>
        <v>46</v>
      </c>
      <c r="R229" s="9" t="str">
        <f t="shared" si="75"/>
        <v xml:space="preserve">localStorage.ShareholderTraceAlertsComment              </v>
      </c>
      <c r="S229" s="7" t="str">
        <f t="shared" si="85"/>
        <v>ShareholderAnalysis</v>
      </c>
      <c r="T229" t="str">
        <f t="shared" si="76"/>
        <v xml:space="preserve">'$ShareholderTraceAlertsComment'              </v>
      </c>
      <c r="U229" t="str">
        <f t="shared" si="77"/>
        <v>$ShareholderTraceAlertsComment               = NULL;// ShareholderAnalysis</v>
      </c>
      <c r="V229" t="str">
        <f t="shared" si="78"/>
        <v xml:space="preserve">       if (typeof(localStorage.ShareholderTraceAlertsComment              )==  "undefined") { localStorage.ShareholderTraceAlertsComment               = ""};</v>
      </c>
      <c r="W229" t="str">
        <f t="shared" si="79"/>
        <v xml:space="preserve">         $ShareholderTraceAlertsComment                     =  $row["ShareholderTraceAlertsComment"];</v>
      </c>
      <c r="X229" t="str">
        <f t="shared" si="80"/>
        <v xml:space="preserve">         localStorage.ShareholderTraceAlertsComment               = '&lt;php? echo $ShareholderTraceAlertsComment?&gt;' ;</v>
      </c>
      <c r="Y229" t="str">
        <f t="shared" si="82"/>
        <v>$ShareholderTraceAlertsComment               =  $_POST['ShareholderTraceAlertsComment'] ;</v>
      </c>
      <c r="Z229" t="str">
        <f t="shared" si="86"/>
        <v xml:space="preserve">       localStorage.ShareholderTraceAlertsComment               =  document.ScoreCardForm.ShareholderTraceAlertsComment.value;</v>
      </c>
      <c r="AA229" t="str">
        <f t="shared" si="87"/>
        <v xml:space="preserve">   document.ScoreCardForm.ShareholderTraceAlertsComment.value =  localStorage.ShareholderTraceAlertsComment;</v>
      </c>
      <c r="AB229" t="s">
        <v>1552</v>
      </c>
      <c r="AC229" t="str">
        <f t="shared" si="88"/>
        <v xml:space="preserve">           ShareholderTraceAlertsComment  VARCHAR(250),</v>
      </c>
      <c r="AD229" t="str">
        <f t="shared" si="81"/>
        <v xml:space="preserve">       ShareholderTraceAlertsComment               = '$ShareholderTraceAlertsComment',</v>
      </c>
    </row>
    <row r="230" spans="1:30" x14ac:dyDescent="0.25">
      <c r="A230">
        <v>228</v>
      </c>
      <c r="B230" t="s">
        <v>868</v>
      </c>
      <c r="C230" t="s">
        <v>384</v>
      </c>
      <c r="D230" t="str">
        <f t="shared" si="83"/>
        <v>ShareholderBlacklisted1</v>
      </c>
      <c r="E230" t="str">
        <f t="shared" si="84"/>
        <v>ShareholderBlacklisted1</v>
      </c>
      <c r="F230" s="3">
        <f t="shared" si="67"/>
        <v>23</v>
      </c>
      <c r="G230" s="3">
        <f>MAX(F:F)</f>
        <v>43</v>
      </c>
      <c r="H230" s="14" t="str">
        <f t="shared" si="68"/>
        <v xml:space="preserve">ShareholderBlacklisted1                    </v>
      </c>
      <c r="I230" t="str">
        <f>D230</f>
        <v>ShareholderBlacklisted1</v>
      </c>
      <c r="J230" s="3">
        <f t="shared" si="69"/>
        <v>23</v>
      </c>
      <c r="K230" s="3">
        <f>MAX(J:J)</f>
        <v>43</v>
      </c>
      <c r="L230" s="14" t="str">
        <f t="shared" si="70"/>
        <v xml:space="preserve">ShareholderBlacklisted1                    </v>
      </c>
      <c r="M230" t="str">
        <f t="shared" si="71"/>
        <v>'ShareholderBlacklisted1'</v>
      </c>
      <c r="N230" t="str">
        <f t="shared" si="72"/>
        <v>$ShareholderBlacklisted1</v>
      </c>
      <c r="O230" t="str">
        <f t="shared" si="73"/>
        <v>'$ShareholderBlacklisted1'</v>
      </c>
      <c r="P230">
        <f t="shared" si="74"/>
        <v>26</v>
      </c>
      <c r="Q230" s="3">
        <f>MAX(P:P)</f>
        <v>46</v>
      </c>
      <c r="R230" s="9" t="str">
        <f t="shared" si="75"/>
        <v xml:space="preserve">localStorage.ShareholderBlacklisted1                    </v>
      </c>
      <c r="S230" s="7" t="str">
        <f t="shared" si="85"/>
        <v>ShareholderAnalysis</v>
      </c>
      <c r="T230" t="str">
        <f t="shared" si="76"/>
        <v xml:space="preserve">'$ShareholderBlacklisted1'                    </v>
      </c>
      <c r="U230" t="str">
        <f t="shared" si="77"/>
        <v>$ShareholderBlacklisted1                     = NULL;// ShareholderAnalysis</v>
      </c>
      <c r="V230" t="str">
        <f t="shared" si="78"/>
        <v xml:space="preserve">       if (typeof(localStorage.ShareholderBlacklisted1                    )==  "undefined") { localStorage.ShareholderBlacklisted1                     = ""};</v>
      </c>
      <c r="W230" t="str">
        <f t="shared" si="79"/>
        <v xml:space="preserve">         $ShareholderBlacklisted1                           =  $row["ShareholderBlacklisted1"];</v>
      </c>
      <c r="X230" t="str">
        <f t="shared" si="80"/>
        <v xml:space="preserve">         localStorage.ShareholderBlacklisted1                     = '&lt;php? echo $ShareholderBlacklisted1?&gt;' ;</v>
      </c>
      <c r="Y230" t="str">
        <f t="shared" si="82"/>
        <v>$ShareholderBlacklisted1                     =  $_POST['ShareholderBlacklisted1'] ;</v>
      </c>
      <c r="Z230" t="str">
        <f t="shared" si="86"/>
        <v xml:space="preserve">       localStorage.ShareholderBlacklisted1                     =  document.ScoreCardForm.ShareholderBlacklisted1.value;</v>
      </c>
      <c r="AA230" t="str">
        <f t="shared" si="87"/>
        <v xml:space="preserve">   document.ScoreCardForm.ShareholderBlacklisted1.value =  localStorage.ShareholderBlacklisted1;</v>
      </c>
      <c r="AB230" t="s">
        <v>449</v>
      </c>
      <c r="AC230" t="str">
        <f t="shared" si="88"/>
        <v xml:space="preserve">           ShareholderBlacklisted1  FLOAT,</v>
      </c>
      <c r="AD230" t="str">
        <f t="shared" si="81"/>
        <v xml:space="preserve">       ShareholderBlacklisted1                     = '$ShareholderBlacklisted1',</v>
      </c>
    </row>
    <row r="231" spans="1:30" x14ac:dyDescent="0.25">
      <c r="A231">
        <v>229</v>
      </c>
      <c r="B231" t="s">
        <v>868</v>
      </c>
      <c r="C231" t="s">
        <v>396</v>
      </c>
      <c r="D231" t="str">
        <f t="shared" si="83"/>
        <v>ShareholderBlacklisted2</v>
      </c>
      <c r="E231" t="str">
        <f t="shared" si="84"/>
        <v>ShareholderBlacklisted2</v>
      </c>
      <c r="F231" s="3">
        <f t="shared" si="67"/>
        <v>23</v>
      </c>
      <c r="G231" s="3">
        <f>MAX(F:F)</f>
        <v>43</v>
      </c>
      <c r="H231" s="14" t="str">
        <f t="shared" si="68"/>
        <v xml:space="preserve">ShareholderBlacklisted2                    </v>
      </c>
      <c r="I231" t="str">
        <f>D231</f>
        <v>ShareholderBlacklisted2</v>
      </c>
      <c r="J231" s="3">
        <f t="shared" si="69"/>
        <v>23</v>
      </c>
      <c r="K231" s="3">
        <f>MAX(J:J)</f>
        <v>43</v>
      </c>
      <c r="L231" s="14" t="str">
        <f t="shared" si="70"/>
        <v xml:space="preserve">ShareholderBlacklisted2                    </v>
      </c>
      <c r="M231" t="str">
        <f t="shared" si="71"/>
        <v>'ShareholderBlacklisted2'</v>
      </c>
      <c r="N231" t="str">
        <f t="shared" si="72"/>
        <v>$ShareholderBlacklisted2</v>
      </c>
      <c r="O231" t="str">
        <f t="shared" si="73"/>
        <v>'$ShareholderBlacklisted2'</v>
      </c>
      <c r="P231">
        <f t="shared" si="74"/>
        <v>26</v>
      </c>
      <c r="Q231" s="3">
        <f>MAX(P:P)</f>
        <v>46</v>
      </c>
      <c r="R231" s="9" t="str">
        <f t="shared" si="75"/>
        <v xml:space="preserve">localStorage.ShareholderBlacklisted2                    </v>
      </c>
      <c r="S231" s="7" t="str">
        <f t="shared" si="85"/>
        <v>ShareholderAnalysis</v>
      </c>
      <c r="T231" t="str">
        <f t="shared" si="76"/>
        <v xml:space="preserve">'$ShareholderBlacklisted2'                    </v>
      </c>
      <c r="U231" t="str">
        <f t="shared" si="77"/>
        <v>$ShareholderBlacklisted2                     = NULL;// ShareholderAnalysis</v>
      </c>
      <c r="V231" t="str">
        <f t="shared" si="78"/>
        <v xml:space="preserve">       if (typeof(localStorage.ShareholderBlacklisted2                    )==  "undefined") { localStorage.ShareholderBlacklisted2                     = ""};</v>
      </c>
      <c r="W231" t="str">
        <f t="shared" si="79"/>
        <v xml:space="preserve">         $ShareholderBlacklisted2                           =  $row["ShareholderBlacklisted2"];</v>
      </c>
      <c r="X231" t="str">
        <f t="shared" si="80"/>
        <v xml:space="preserve">         localStorage.ShareholderBlacklisted2                     = '&lt;php? echo $ShareholderBlacklisted2?&gt;' ;</v>
      </c>
      <c r="Y231" t="str">
        <f t="shared" si="82"/>
        <v>$ShareholderBlacklisted2                     =  $_POST['ShareholderBlacklisted2'] ;</v>
      </c>
      <c r="Z231" t="str">
        <f t="shared" si="86"/>
        <v xml:space="preserve">       localStorage.ShareholderBlacklisted2                     =  document.ScoreCardForm.ShareholderBlacklisted2.value;</v>
      </c>
      <c r="AA231" t="str">
        <f t="shared" si="87"/>
        <v xml:space="preserve">   document.ScoreCardForm.ShareholderBlacklisted2.value =  localStorage.ShareholderBlacklisted2;</v>
      </c>
      <c r="AB231" t="s">
        <v>449</v>
      </c>
      <c r="AC231" t="str">
        <f t="shared" si="88"/>
        <v xml:space="preserve">           ShareholderBlacklisted2  FLOAT,</v>
      </c>
      <c r="AD231" t="str">
        <f t="shared" si="81"/>
        <v xml:space="preserve">       ShareholderBlacklisted2                     = '$ShareholderBlacklisted2',</v>
      </c>
    </row>
    <row r="232" spans="1:30" x14ac:dyDescent="0.25">
      <c r="A232">
        <v>230</v>
      </c>
      <c r="B232" t="s">
        <v>868</v>
      </c>
      <c r="C232" t="s">
        <v>408</v>
      </c>
      <c r="D232" t="str">
        <f t="shared" si="83"/>
        <v>ShareholderBlacklisted3</v>
      </c>
      <c r="E232" t="str">
        <f t="shared" si="84"/>
        <v>ShareholderBlacklisted3</v>
      </c>
      <c r="F232" s="3">
        <f t="shared" si="67"/>
        <v>23</v>
      </c>
      <c r="G232" s="3">
        <f>MAX(F:F)</f>
        <v>43</v>
      </c>
      <c r="H232" s="14" t="str">
        <f t="shared" si="68"/>
        <v xml:space="preserve">ShareholderBlacklisted3                    </v>
      </c>
      <c r="I232" t="str">
        <f>D232</f>
        <v>ShareholderBlacklisted3</v>
      </c>
      <c r="J232" s="3">
        <f t="shared" si="69"/>
        <v>23</v>
      </c>
      <c r="K232" s="3">
        <f>MAX(J:J)</f>
        <v>43</v>
      </c>
      <c r="L232" s="14" t="str">
        <f t="shared" si="70"/>
        <v xml:space="preserve">ShareholderBlacklisted3                    </v>
      </c>
      <c r="M232" t="str">
        <f t="shared" si="71"/>
        <v>'ShareholderBlacklisted3'</v>
      </c>
      <c r="N232" t="str">
        <f t="shared" si="72"/>
        <v>$ShareholderBlacklisted3</v>
      </c>
      <c r="O232" t="str">
        <f t="shared" si="73"/>
        <v>'$ShareholderBlacklisted3'</v>
      </c>
      <c r="P232">
        <f t="shared" si="74"/>
        <v>26</v>
      </c>
      <c r="Q232" s="3">
        <f>MAX(P:P)</f>
        <v>46</v>
      </c>
      <c r="R232" s="9" t="str">
        <f t="shared" si="75"/>
        <v xml:space="preserve">localStorage.ShareholderBlacklisted3                    </v>
      </c>
      <c r="S232" s="7" t="str">
        <f t="shared" si="85"/>
        <v>ShareholderAnalysis</v>
      </c>
      <c r="T232" t="str">
        <f t="shared" si="76"/>
        <v xml:space="preserve">'$ShareholderBlacklisted3'                    </v>
      </c>
      <c r="U232" t="str">
        <f t="shared" si="77"/>
        <v>$ShareholderBlacklisted3                     = NULL;// ShareholderAnalysis</v>
      </c>
      <c r="V232" t="str">
        <f t="shared" si="78"/>
        <v xml:space="preserve">       if (typeof(localStorage.ShareholderBlacklisted3                    )==  "undefined") { localStorage.ShareholderBlacklisted3                     = ""};</v>
      </c>
      <c r="W232" t="str">
        <f t="shared" si="79"/>
        <v xml:space="preserve">         $ShareholderBlacklisted3                           =  $row["ShareholderBlacklisted3"];</v>
      </c>
      <c r="X232" t="str">
        <f t="shared" si="80"/>
        <v xml:space="preserve">         localStorage.ShareholderBlacklisted3                     = '&lt;php? echo $ShareholderBlacklisted3?&gt;' ;</v>
      </c>
      <c r="Y232" t="str">
        <f t="shared" si="82"/>
        <v>$ShareholderBlacklisted3                     =  $_POST['ShareholderBlacklisted3'] ;</v>
      </c>
      <c r="Z232" t="str">
        <f t="shared" si="86"/>
        <v xml:space="preserve">       localStorage.ShareholderBlacklisted3                     =  document.ScoreCardForm.ShareholderBlacklisted3.value;</v>
      </c>
      <c r="AA232" t="str">
        <f t="shared" si="87"/>
        <v xml:space="preserve">   document.ScoreCardForm.ShareholderBlacklisted3.value =  localStorage.ShareholderBlacklisted3;</v>
      </c>
      <c r="AB232" t="s">
        <v>449</v>
      </c>
      <c r="AC232" t="str">
        <f t="shared" si="88"/>
        <v xml:space="preserve">           ShareholderBlacklisted3  FLOAT,</v>
      </c>
      <c r="AD232" t="str">
        <f t="shared" si="81"/>
        <v xml:space="preserve">       ShareholderBlacklisted3                     = '$ShareholderBlacklisted3',</v>
      </c>
    </row>
    <row r="233" spans="1:30" x14ac:dyDescent="0.25">
      <c r="A233">
        <v>231</v>
      </c>
      <c r="B233" t="s">
        <v>868</v>
      </c>
      <c r="C233" t="s">
        <v>420</v>
      </c>
      <c r="D233" t="str">
        <f t="shared" si="83"/>
        <v>ShareholderBlacklisted4</v>
      </c>
      <c r="E233" t="str">
        <f t="shared" si="84"/>
        <v>ShareholderBlacklisted4</v>
      </c>
      <c r="F233" s="3">
        <f t="shared" si="67"/>
        <v>23</v>
      </c>
      <c r="G233" s="3">
        <f>MAX(F:F)</f>
        <v>43</v>
      </c>
      <c r="H233" s="14" t="str">
        <f t="shared" si="68"/>
        <v xml:space="preserve">ShareholderBlacklisted4                    </v>
      </c>
      <c r="I233" t="str">
        <f>D233</f>
        <v>ShareholderBlacklisted4</v>
      </c>
      <c r="J233" s="3">
        <f t="shared" si="69"/>
        <v>23</v>
      </c>
      <c r="K233" s="3">
        <f>MAX(J:J)</f>
        <v>43</v>
      </c>
      <c r="L233" s="14" t="str">
        <f t="shared" si="70"/>
        <v xml:space="preserve">ShareholderBlacklisted4                    </v>
      </c>
      <c r="M233" t="str">
        <f t="shared" si="71"/>
        <v>'ShareholderBlacklisted4'</v>
      </c>
      <c r="N233" t="str">
        <f t="shared" si="72"/>
        <v>$ShareholderBlacklisted4</v>
      </c>
      <c r="O233" t="str">
        <f t="shared" si="73"/>
        <v>'$ShareholderBlacklisted4'</v>
      </c>
      <c r="P233">
        <f t="shared" si="74"/>
        <v>26</v>
      </c>
      <c r="Q233" s="3">
        <f>MAX(P:P)</f>
        <v>46</v>
      </c>
      <c r="R233" s="9" t="str">
        <f t="shared" si="75"/>
        <v xml:space="preserve">localStorage.ShareholderBlacklisted4                    </v>
      </c>
      <c r="S233" s="7" t="str">
        <f t="shared" si="85"/>
        <v>ShareholderAnalysis</v>
      </c>
      <c r="T233" t="str">
        <f t="shared" si="76"/>
        <v xml:space="preserve">'$ShareholderBlacklisted4'                    </v>
      </c>
      <c r="U233" t="str">
        <f t="shared" si="77"/>
        <v>$ShareholderBlacklisted4                     = NULL;// ShareholderAnalysis</v>
      </c>
      <c r="V233" t="str">
        <f t="shared" si="78"/>
        <v xml:space="preserve">       if (typeof(localStorage.ShareholderBlacklisted4                    )==  "undefined") { localStorage.ShareholderBlacklisted4                     = ""};</v>
      </c>
      <c r="W233" t="str">
        <f t="shared" si="79"/>
        <v xml:space="preserve">         $ShareholderBlacklisted4                           =  $row["ShareholderBlacklisted4"];</v>
      </c>
      <c r="X233" t="str">
        <f t="shared" si="80"/>
        <v xml:space="preserve">         localStorage.ShareholderBlacklisted4                     = '&lt;php? echo $ShareholderBlacklisted4?&gt;' ;</v>
      </c>
      <c r="Y233" t="str">
        <f t="shared" si="82"/>
        <v>$ShareholderBlacklisted4                     =  $_POST['ShareholderBlacklisted4'] ;</v>
      </c>
      <c r="Z233" t="str">
        <f t="shared" si="86"/>
        <v xml:space="preserve">       localStorage.ShareholderBlacklisted4                     =  document.ScoreCardForm.ShareholderBlacklisted4.value;</v>
      </c>
      <c r="AA233" t="str">
        <f t="shared" si="87"/>
        <v xml:space="preserve">   document.ScoreCardForm.ShareholderBlacklisted4.value =  localStorage.ShareholderBlacklisted4;</v>
      </c>
      <c r="AB233" t="s">
        <v>449</v>
      </c>
      <c r="AC233" t="str">
        <f t="shared" si="88"/>
        <v xml:space="preserve">           ShareholderBlacklisted4  FLOAT,</v>
      </c>
      <c r="AD233" t="str">
        <f t="shared" si="81"/>
        <v xml:space="preserve">       ShareholderBlacklisted4                     = '$ShareholderBlacklisted4',</v>
      </c>
    </row>
    <row r="234" spans="1:30" x14ac:dyDescent="0.25">
      <c r="A234">
        <v>232</v>
      </c>
      <c r="B234" t="s">
        <v>868</v>
      </c>
      <c r="C234" t="s">
        <v>432</v>
      </c>
      <c r="D234" t="str">
        <f t="shared" si="83"/>
        <v>ShareholderBlacklisted5</v>
      </c>
      <c r="E234" t="str">
        <f t="shared" si="84"/>
        <v>ShareholderBlacklisted5</v>
      </c>
      <c r="F234" s="3">
        <f t="shared" si="67"/>
        <v>23</v>
      </c>
      <c r="G234" s="3">
        <f>MAX(F:F)</f>
        <v>43</v>
      </c>
      <c r="H234" s="14" t="str">
        <f t="shared" si="68"/>
        <v xml:space="preserve">ShareholderBlacklisted5                    </v>
      </c>
      <c r="I234" t="str">
        <f>D234</f>
        <v>ShareholderBlacklisted5</v>
      </c>
      <c r="J234" s="3">
        <f t="shared" si="69"/>
        <v>23</v>
      </c>
      <c r="K234" s="3">
        <f>MAX(J:J)</f>
        <v>43</v>
      </c>
      <c r="L234" s="14" t="str">
        <f t="shared" si="70"/>
        <v xml:space="preserve">ShareholderBlacklisted5                    </v>
      </c>
      <c r="M234" t="str">
        <f t="shared" si="71"/>
        <v>'ShareholderBlacklisted5'</v>
      </c>
      <c r="N234" t="str">
        <f t="shared" si="72"/>
        <v>$ShareholderBlacklisted5</v>
      </c>
      <c r="O234" t="str">
        <f t="shared" si="73"/>
        <v>'$ShareholderBlacklisted5'</v>
      </c>
      <c r="P234">
        <f t="shared" si="74"/>
        <v>26</v>
      </c>
      <c r="Q234" s="3">
        <f>MAX(P:P)</f>
        <v>46</v>
      </c>
      <c r="R234" s="9" t="str">
        <f t="shared" si="75"/>
        <v xml:space="preserve">localStorage.ShareholderBlacklisted5                    </v>
      </c>
      <c r="S234" s="7" t="str">
        <f t="shared" si="85"/>
        <v>ShareholderAnalysis</v>
      </c>
      <c r="T234" t="str">
        <f t="shared" si="76"/>
        <v xml:space="preserve">'$ShareholderBlacklisted5'                    </v>
      </c>
      <c r="U234" t="str">
        <f t="shared" si="77"/>
        <v>$ShareholderBlacklisted5                     = NULL;// ShareholderAnalysis</v>
      </c>
      <c r="V234" t="str">
        <f t="shared" si="78"/>
        <v xml:space="preserve">       if (typeof(localStorage.ShareholderBlacklisted5                    )==  "undefined") { localStorage.ShareholderBlacklisted5                     = ""};</v>
      </c>
      <c r="W234" t="str">
        <f t="shared" si="79"/>
        <v xml:space="preserve">         $ShareholderBlacklisted5                           =  $row["ShareholderBlacklisted5"];</v>
      </c>
      <c r="X234" t="str">
        <f t="shared" si="80"/>
        <v xml:space="preserve">         localStorage.ShareholderBlacklisted5                     = '&lt;php? echo $ShareholderBlacklisted5?&gt;' ;</v>
      </c>
      <c r="Y234" t="str">
        <f t="shared" si="82"/>
        <v>$ShareholderBlacklisted5                     =  $_POST['ShareholderBlacklisted5'] ;</v>
      </c>
      <c r="Z234" t="str">
        <f t="shared" si="86"/>
        <v xml:space="preserve">       localStorage.ShareholderBlacklisted5                     =  document.ScoreCardForm.ShareholderBlacklisted5.value;</v>
      </c>
      <c r="AA234" t="str">
        <f t="shared" si="87"/>
        <v xml:space="preserve">   document.ScoreCardForm.ShareholderBlacklisted5.value =  localStorage.ShareholderBlacklisted5;</v>
      </c>
      <c r="AB234" t="s">
        <v>449</v>
      </c>
      <c r="AC234" t="str">
        <f t="shared" si="88"/>
        <v xml:space="preserve">           ShareholderBlacklisted5  FLOAT,</v>
      </c>
      <c r="AD234" t="str">
        <f t="shared" si="81"/>
        <v xml:space="preserve">       ShareholderBlacklisted5                     = '$ShareholderBlacklisted5',</v>
      </c>
    </row>
    <row r="235" spans="1:30" x14ac:dyDescent="0.25">
      <c r="A235">
        <v>233</v>
      </c>
      <c r="B235" t="s">
        <v>868</v>
      </c>
      <c r="C235" t="s">
        <v>1526</v>
      </c>
      <c r="D235" t="str">
        <f t="shared" si="83"/>
        <v>ShareholderBlacklistedComment</v>
      </c>
      <c r="E235" t="str">
        <f t="shared" si="84"/>
        <v>ShareholderBlacklistedComment</v>
      </c>
      <c r="F235" s="3">
        <f t="shared" si="67"/>
        <v>29</v>
      </c>
      <c r="G235" s="3">
        <f>MAX(F:F)</f>
        <v>43</v>
      </c>
      <c r="H235" s="14" t="str">
        <f t="shared" si="68"/>
        <v xml:space="preserve">ShareholderBlacklistedComment              </v>
      </c>
      <c r="I235" t="str">
        <f>D235</f>
        <v>ShareholderBlacklistedComment</v>
      </c>
      <c r="J235" s="3">
        <f t="shared" si="69"/>
        <v>29</v>
      </c>
      <c r="K235" s="3">
        <f>MAX(J:J)</f>
        <v>43</v>
      </c>
      <c r="L235" s="14" t="str">
        <f t="shared" si="70"/>
        <v xml:space="preserve">ShareholderBlacklistedComment              </v>
      </c>
      <c r="M235" t="str">
        <f t="shared" si="71"/>
        <v>'ShareholderBlacklistedComment'</v>
      </c>
      <c r="N235" t="str">
        <f t="shared" si="72"/>
        <v>$ShareholderBlacklistedComment</v>
      </c>
      <c r="O235" t="str">
        <f t="shared" si="73"/>
        <v>'$ShareholderBlacklistedComment'</v>
      </c>
      <c r="P235">
        <f t="shared" si="74"/>
        <v>32</v>
      </c>
      <c r="Q235" s="3">
        <f>MAX(P:P)</f>
        <v>46</v>
      </c>
      <c r="R235" s="9" t="str">
        <f t="shared" si="75"/>
        <v xml:space="preserve">localStorage.ShareholderBlacklistedComment              </v>
      </c>
      <c r="S235" s="7" t="str">
        <f t="shared" si="85"/>
        <v>ShareholderAnalysis</v>
      </c>
      <c r="T235" t="str">
        <f t="shared" si="76"/>
        <v xml:space="preserve">'$ShareholderBlacklistedComment'              </v>
      </c>
      <c r="U235" t="str">
        <f t="shared" si="77"/>
        <v>$ShareholderBlacklistedComment               = NULL;// ShareholderAnalysis</v>
      </c>
      <c r="V235" t="str">
        <f t="shared" si="78"/>
        <v xml:space="preserve">       if (typeof(localStorage.ShareholderBlacklistedComment              )==  "undefined") { localStorage.ShareholderBlacklistedComment               = ""};</v>
      </c>
      <c r="W235" t="str">
        <f t="shared" si="79"/>
        <v xml:space="preserve">         $ShareholderBlacklistedComment                     =  $row["ShareholderBlacklistedComment"];</v>
      </c>
      <c r="X235" t="str">
        <f t="shared" si="80"/>
        <v xml:space="preserve">         localStorage.ShareholderBlacklistedComment               = '&lt;php? echo $ShareholderBlacklistedComment?&gt;' ;</v>
      </c>
      <c r="Y235" t="str">
        <f t="shared" si="82"/>
        <v>$ShareholderBlacklistedComment               =  $_POST['ShareholderBlacklistedComment'] ;</v>
      </c>
      <c r="Z235" t="str">
        <f t="shared" si="86"/>
        <v xml:space="preserve">       localStorage.ShareholderBlacklistedComment               =  document.ScoreCardForm.ShareholderBlacklistedComment.value;</v>
      </c>
      <c r="AA235" t="str">
        <f t="shared" si="87"/>
        <v xml:space="preserve">   document.ScoreCardForm.ShareholderBlacklistedComment.value =  localStorage.ShareholderBlacklistedComment;</v>
      </c>
      <c r="AB235" t="s">
        <v>1552</v>
      </c>
      <c r="AC235" t="str">
        <f t="shared" si="88"/>
        <v xml:space="preserve">           ShareholderBlacklistedComment  VARCHAR(250),</v>
      </c>
      <c r="AD235" t="str">
        <f t="shared" si="81"/>
        <v xml:space="preserve">       ShareholderBlacklistedComment               = '$ShareholderBlacklistedComment',</v>
      </c>
    </row>
    <row r="236" spans="1:30" x14ac:dyDescent="0.25">
      <c r="A236">
        <v>234</v>
      </c>
      <c r="B236" t="s">
        <v>868</v>
      </c>
      <c r="C236" t="s">
        <v>385</v>
      </c>
      <c r="D236" t="str">
        <f t="shared" si="83"/>
        <v>ShareholderFraudAlert1</v>
      </c>
      <c r="E236" t="str">
        <f t="shared" si="84"/>
        <v>ShareholderFraudAlert1</v>
      </c>
      <c r="F236" s="3">
        <f t="shared" si="67"/>
        <v>22</v>
      </c>
      <c r="G236" s="3">
        <f>MAX(F:F)</f>
        <v>43</v>
      </c>
      <c r="H236" s="14" t="str">
        <f t="shared" si="68"/>
        <v xml:space="preserve">ShareholderFraudAlert1                     </v>
      </c>
      <c r="I236" t="str">
        <f>D236</f>
        <v>ShareholderFraudAlert1</v>
      </c>
      <c r="J236" s="3">
        <f t="shared" si="69"/>
        <v>22</v>
      </c>
      <c r="K236" s="3">
        <f>MAX(J:J)</f>
        <v>43</v>
      </c>
      <c r="L236" s="14" t="str">
        <f t="shared" si="70"/>
        <v xml:space="preserve">ShareholderFraudAlert1                     </v>
      </c>
      <c r="M236" t="str">
        <f t="shared" si="71"/>
        <v>'ShareholderFraudAlert1'</v>
      </c>
      <c r="N236" t="str">
        <f t="shared" si="72"/>
        <v>$ShareholderFraudAlert1</v>
      </c>
      <c r="O236" t="str">
        <f t="shared" si="73"/>
        <v>'$ShareholderFraudAlert1'</v>
      </c>
      <c r="P236">
        <f t="shared" si="74"/>
        <v>25</v>
      </c>
      <c r="Q236" s="3">
        <f>MAX(P:P)</f>
        <v>46</v>
      </c>
      <c r="R236" s="9" t="str">
        <f t="shared" si="75"/>
        <v xml:space="preserve">localStorage.ShareholderFraudAlert1                     </v>
      </c>
      <c r="S236" s="7" t="str">
        <f t="shared" si="85"/>
        <v>ShareholderAnalysis</v>
      </c>
      <c r="T236" t="str">
        <f t="shared" si="76"/>
        <v xml:space="preserve">'$ShareholderFraudAlert1'                     </v>
      </c>
      <c r="U236" t="str">
        <f t="shared" si="77"/>
        <v>$ShareholderFraudAlert1                      = NULL;// ShareholderAnalysis</v>
      </c>
      <c r="V236" t="str">
        <f t="shared" si="78"/>
        <v xml:space="preserve">       if (typeof(localStorage.ShareholderFraudAlert1                     )==  "undefined") { localStorage.ShareholderFraudAlert1                      = ""};</v>
      </c>
      <c r="W236" t="str">
        <f t="shared" si="79"/>
        <v xml:space="preserve">         $ShareholderFraudAlert1                            =  $row["ShareholderFraudAlert1"];</v>
      </c>
      <c r="X236" t="str">
        <f t="shared" si="80"/>
        <v xml:space="preserve">         localStorage.ShareholderFraudAlert1                      = '&lt;php? echo $ShareholderFraudAlert1?&gt;' ;</v>
      </c>
      <c r="Y236" t="str">
        <f t="shared" si="82"/>
        <v>$ShareholderFraudAlert1                      =  $_POST['ShareholderFraudAlert1'] ;</v>
      </c>
      <c r="Z236" t="str">
        <f t="shared" si="86"/>
        <v xml:space="preserve">       localStorage.ShareholderFraudAlert1                      =  document.ScoreCardForm.ShareholderFraudAlert1.value;</v>
      </c>
      <c r="AA236" t="str">
        <f t="shared" si="87"/>
        <v xml:space="preserve">   document.ScoreCardForm.ShareholderFraudAlert1.value =  localStorage.ShareholderFraudAlert1;</v>
      </c>
      <c r="AB236" t="s">
        <v>449</v>
      </c>
      <c r="AC236" t="str">
        <f t="shared" si="88"/>
        <v xml:space="preserve">           ShareholderFraudAlert1  FLOAT,</v>
      </c>
      <c r="AD236" t="str">
        <f t="shared" si="81"/>
        <v xml:space="preserve">       ShareholderFraudAlert1                      = '$ShareholderFraudAlert1',</v>
      </c>
    </row>
    <row r="237" spans="1:30" x14ac:dyDescent="0.25">
      <c r="A237">
        <v>235</v>
      </c>
      <c r="B237" t="s">
        <v>868</v>
      </c>
      <c r="C237" t="s">
        <v>397</v>
      </c>
      <c r="D237" t="str">
        <f t="shared" si="83"/>
        <v>ShareholderFraudAlert2</v>
      </c>
      <c r="E237" t="str">
        <f t="shared" si="84"/>
        <v>ShareholderFraudAlert2</v>
      </c>
      <c r="F237" s="3">
        <f t="shared" si="67"/>
        <v>22</v>
      </c>
      <c r="G237" s="3">
        <f>MAX(F:F)</f>
        <v>43</v>
      </c>
      <c r="H237" s="14" t="str">
        <f t="shared" si="68"/>
        <v xml:space="preserve">ShareholderFraudAlert2                     </v>
      </c>
      <c r="I237" t="str">
        <f>D237</f>
        <v>ShareholderFraudAlert2</v>
      </c>
      <c r="J237" s="3">
        <f t="shared" si="69"/>
        <v>22</v>
      </c>
      <c r="K237" s="3">
        <f>MAX(J:J)</f>
        <v>43</v>
      </c>
      <c r="L237" s="14" t="str">
        <f t="shared" si="70"/>
        <v xml:space="preserve">ShareholderFraudAlert2                     </v>
      </c>
      <c r="M237" t="str">
        <f t="shared" si="71"/>
        <v>'ShareholderFraudAlert2'</v>
      </c>
      <c r="N237" t="str">
        <f t="shared" si="72"/>
        <v>$ShareholderFraudAlert2</v>
      </c>
      <c r="O237" t="str">
        <f t="shared" si="73"/>
        <v>'$ShareholderFraudAlert2'</v>
      </c>
      <c r="P237">
        <f t="shared" si="74"/>
        <v>25</v>
      </c>
      <c r="Q237" s="3">
        <f>MAX(P:P)</f>
        <v>46</v>
      </c>
      <c r="R237" s="9" t="str">
        <f t="shared" si="75"/>
        <v xml:space="preserve">localStorage.ShareholderFraudAlert2                     </v>
      </c>
      <c r="S237" s="7" t="str">
        <f t="shared" si="85"/>
        <v>ShareholderAnalysis</v>
      </c>
      <c r="T237" t="str">
        <f t="shared" si="76"/>
        <v xml:space="preserve">'$ShareholderFraudAlert2'                     </v>
      </c>
      <c r="U237" t="str">
        <f t="shared" si="77"/>
        <v>$ShareholderFraudAlert2                      = NULL;// ShareholderAnalysis</v>
      </c>
      <c r="V237" t="str">
        <f t="shared" si="78"/>
        <v xml:space="preserve">       if (typeof(localStorage.ShareholderFraudAlert2                     )==  "undefined") { localStorage.ShareholderFraudAlert2                      = ""};</v>
      </c>
      <c r="W237" t="str">
        <f t="shared" si="79"/>
        <v xml:space="preserve">         $ShareholderFraudAlert2                            =  $row["ShareholderFraudAlert2"];</v>
      </c>
      <c r="X237" t="str">
        <f t="shared" si="80"/>
        <v xml:space="preserve">         localStorage.ShareholderFraudAlert2                      = '&lt;php? echo $ShareholderFraudAlert2?&gt;' ;</v>
      </c>
      <c r="Y237" t="str">
        <f t="shared" si="82"/>
        <v>$ShareholderFraudAlert2                      =  $_POST['ShareholderFraudAlert2'] ;</v>
      </c>
      <c r="Z237" t="str">
        <f t="shared" si="86"/>
        <v xml:space="preserve">       localStorage.ShareholderFraudAlert2                      =  document.ScoreCardForm.ShareholderFraudAlert2.value;</v>
      </c>
      <c r="AA237" t="str">
        <f t="shared" si="87"/>
        <v xml:space="preserve">   document.ScoreCardForm.ShareholderFraudAlert2.value =  localStorage.ShareholderFraudAlert2;</v>
      </c>
      <c r="AB237" t="s">
        <v>449</v>
      </c>
      <c r="AC237" t="str">
        <f t="shared" si="88"/>
        <v xml:space="preserve">           ShareholderFraudAlert2  FLOAT,</v>
      </c>
      <c r="AD237" t="str">
        <f t="shared" si="81"/>
        <v xml:space="preserve">       ShareholderFraudAlert2                      = '$ShareholderFraudAlert2',</v>
      </c>
    </row>
    <row r="238" spans="1:30" x14ac:dyDescent="0.25">
      <c r="A238">
        <v>236</v>
      </c>
      <c r="B238" t="s">
        <v>868</v>
      </c>
      <c r="C238" t="s">
        <v>409</v>
      </c>
      <c r="D238" t="str">
        <f t="shared" si="83"/>
        <v>ShareholderFraudAlert3</v>
      </c>
      <c r="E238" t="str">
        <f t="shared" si="84"/>
        <v>ShareholderFraudAlert3</v>
      </c>
      <c r="F238" s="3">
        <f t="shared" ref="F238:F301" si="89">LEN(E238)</f>
        <v>22</v>
      </c>
      <c r="G238" s="3">
        <f>MAX(F:F)</f>
        <v>43</v>
      </c>
      <c r="H238" s="14" t="str">
        <f t="shared" ref="H238:H301" si="90">E238&amp;REPT(" ",G238-F238)</f>
        <v xml:space="preserve">ShareholderFraudAlert3                     </v>
      </c>
      <c r="I238" t="str">
        <f>D238</f>
        <v>ShareholderFraudAlert3</v>
      </c>
      <c r="J238" s="3">
        <f t="shared" ref="J238:J301" si="91">LEN(I238)</f>
        <v>22</v>
      </c>
      <c r="K238" s="3">
        <f>MAX(J:J)</f>
        <v>43</v>
      </c>
      <c r="L238" s="14" t="str">
        <f t="shared" ref="L238:L301" si="92">I238&amp;REPT(" ",K238-J238)</f>
        <v xml:space="preserve">ShareholderFraudAlert3                     </v>
      </c>
      <c r="M238" t="str">
        <f t="shared" ref="M238:M301" si="93">"'"&amp;I238&amp;"'"</f>
        <v>'ShareholderFraudAlert3'</v>
      </c>
      <c r="N238" t="str">
        <f t="shared" ref="N238:N301" si="94">"$"&amp;I238</f>
        <v>$ShareholderFraudAlert3</v>
      </c>
      <c r="O238" t="str">
        <f t="shared" ref="O238:O301" si="95">"'"&amp;N238&amp;"'"</f>
        <v>'$ShareholderFraudAlert3'</v>
      </c>
      <c r="P238">
        <f t="shared" ref="P238:P301" si="96">LEN(O238)</f>
        <v>25</v>
      </c>
      <c r="Q238" s="3">
        <f>MAX(P:P)</f>
        <v>46</v>
      </c>
      <c r="R238" s="9" t="str">
        <f t="shared" ref="R238:R301" si="97">"localStorage."&amp;L238</f>
        <v xml:space="preserve">localStorage.ShareholderFraudAlert3                     </v>
      </c>
      <c r="S238" s="7" t="str">
        <f t="shared" si="85"/>
        <v>ShareholderAnalysis</v>
      </c>
      <c r="T238" t="str">
        <f t="shared" ref="T238:T301" si="98">O238&amp;REPT(" ",Q238-P238)</f>
        <v xml:space="preserve">'$ShareholderFraudAlert3'                     </v>
      </c>
      <c r="U238" t="str">
        <f t="shared" ref="U238:U301" si="99">SUBSTITUTE(T238,"'","")&amp;" = "&amp;"NULL"&amp;";" &amp; "// "&amp;S238</f>
        <v>$ShareholderFraudAlert3                      = NULL;// ShareholderAnalysis</v>
      </c>
      <c r="V238" t="str">
        <f t="shared" ref="V238:V301" si="100">"       if ("&amp;"typeof("&amp;R238&amp;")"&amp;"==  "&amp;CHAR(34)&amp;"undefined"&amp;CHAR(34)&amp;") { "&amp;R238&amp;" = "&amp;IF(RIGHT(I238,5)="Score",0,IF(RIGHT(I238,6)="Rating",CHAR(34)&amp;"Medium"&amp;CHAR(34),CHAR(34)&amp;""&amp;CHAR(34)))&amp;"};"</f>
        <v xml:space="preserve">       if (typeof(localStorage.ShareholderFraudAlert3                     )==  "undefined") { localStorage.ShareholderFraudAlert3                      = ""};</v>
      </c>
      <c r="W238" t="str">
        <f t="shared" ref="W238:W301" si="101">"         $"&amp;H238&amp;"       =  $row["&amp;CHAR(34)&amp;E238&amp;CHAR(34)&amp;"];"</f>
        <v xml:space="preserve">         $ShareholderFraudAlert3                            =  $row["ShareholderFraudAlert3"];</v>
      </c>
      <c r="X238" t="str">
        <f t="shared" ref="X238:X301" si="102">"         "&amp;R238&amp;" = '&lt;php? echo "&amp;SUBSTITUTE( O238,"'","")&amp;"?&gt;' ;"</f>
        <v xml:space="preserve">         localStorage.ShareholderFraudAlert3                      = '&lt;php? echo $ShareholderFraudAlert3?&gt;' ;</v>
      </c>
      <c r="Y238" t="str">
        <f t="shared" si="82"/>
        <v>$ShareholderFraudAlert3                      =  $_POST['ShareholderFraudAlert3'] ;</v>
      </c>
      <c r="Z238" t="str">
        <f t="shared" si="86"/>
        <v xml:space="preserve">       localStorage.ShareholderFraudAlert3                      =  document.ScoreCardForm.ShareholderFraudAlert3.value;</v>
      </c>
      <c r="AA238" t="str">
        <f t="shared" si="87"/>
        <v xml:space="preserve">   document.ScoreCardForm.ShareholderFraudAlert3.value =  localStorage.ShareholderFraudAlert3;</v>
      </c>
      <c r="AB238" t="s">
        <v>449</v>
      </c>
      <c r="AC238" t="str">
        <f t="shared" si="88"/>
        <v xml:space="preserve">           ShareholderFraudAlert3  FLOAT,</v>
      </c>
      <c r="AD238" t="str">
        <f t="shared" ref="AD238:AD301" si="103">"       "&amp;H238&amp;" = "&amp;O238&amp;","</f>
        <v xml:space="preserve">       ShareholderFraudAlert3                      = '$ShareholderFraudAlert3',</v>
      </c>
    </row>
    <row r="239" spans="1:30" x14ac:dyDescent="0.25">
      <c r="A239">
        <v>237</v>
      </c>
      <c r="B239" t="s">
        <v>868</v>
      </c>
      <c r="C239" t="s">
        <v>421</v>
      </c>
      <c r="D239" t="str">
        <f t="shared" si="83"/>
        <v>ShareholderFraudAlert4</v>
      </c>
      <c r="E239" t="str">
        <f t="shared" si="84"/>
        <v>ShareholderFraudAlert4</v>
      </c>
      <c r="F239" s="3">
        <f t="shared" si="89"/>
        <v>22</v>
      </c>
      <c r="G239" s="3">
        <f>MAX(F:F)</f>
        <v>43</v>
      </c>
      <c r="H239" s="14" t="str">
        <f t="shared" si="90"/>
        <v xml:space="preserve">ShareholderFraudAlert4                     </v>
      </c>
      <c r="I239" t="str">
        <f>D239</f>
        <v>ShareholderFraudAlert4</v>
      </c>
      <c r="J239" s="3">
        <f t="shared" si="91"/>
        <v>22</v>
      </c>
      <c r="K239" s="3">
        <f>MAX(J:J)</f>
        <v>43</v>
      </c>
      <c r="L239" s="14" t="str">
        <f t="shared" si="92"/>
        <v xml:space="preserve">ShareholderFraudAlert4                     </v>
      </c>
      <c r="M239" t="str">
        <f t="shared" si="93"/>
        <v>'ShareholderFraudAlert4'</v>
      </c>
      <c r="N239" t="str">
        <f t="shared" si="94"/>
        <v>$ShareholderFraudAlert4</v>
      </c>
      <c r="O239" t="str">
        <f t="shared" si="95"/>
        <v>'$ShareholderFraudAlert4'</v>
      </c>
      <c r="P239">
        <f t="shared" si="96"/>
        <v>25</v>
      </c>
      <c r="Q239" s="3">
        <f>MAX(P:P)</f>
        <v>46</v>
      </c>
      <c r="R239" s="9" t="str">
        <f t="shared" si="97"/>
        <v xml:space="preserve">localStorage.ShareholderFraudAlert4                     </v>
      </c>
      <c r="S239" s="7" t="str">
        <f t="shared" si="85"/>
        <v>ShareholderAnalysis</v>
      </c>
      <c r="T239" t="str">
        <f t="shared" si="98"/>
        <v xml:space="preserve">'$ShareholderFraudAlert4'                     </v>
      </c>
      <c r="U239" t="str">
        <f t="shared" si="99"/>
        <v>$ShareholderFraudAlert4                      = NULL;// ShareholderAnalysis</v>
      </c>
      <c r="V239" t="str">
        <f t="shared" si="100"/>
        <v xml:space="preserve">       if (typeof(localStorage.ShareholderFraudAlert4                     )==  "undefined") { localStorage.ShareholderFraudAlert4                      = ""};</v>
      </c>
      <c r="W239" t="str">
        <f t="shared" si="101"/>
        <v xml:space="preserve">         $ShareholderFraudAlert4                            =  $row["ShareholderFraudAlert4"];</v>
      </c>
      <c r="X239" t="str">
        <f t="shared" si="102"/>
        <v xml:space="preserve">         localStorage.ShareholderFraudAlert4                      = '&lt;php? echo $ShareholderFraudAlert4?&gt;' ;</v>
      </c>
      <c r="Y239" t="str">
        <f t="shared" si="82"/>
        <v>$ShareholderFraudAlert4                      =  $_POST['ShareholderFraudAlert4'] ;</v>
      </c>
      <c r="Z239" t="str">
        <f t="shared" si="86"/>
        <v xml:space="preserve">       localStorage.ShareholderFraudAlert4                      =  document.ScoreCardForm.ShareholderFraudAlert4.value;</v>
      </c>
      <c r="AA239" t="str">
        <f t="shared" si="87"/>
        <v xml:space="preserve">   document.ScoreCardForm.ShareholderFraudAlert4.value =  localStorage.ShareholderFraudAlert4;</v>
      </c>
      <c r="AB239" t="s">
        <v>449</v>
      </c>
      <c r="AC239" t="str">
        <f t="shared" si="88"/>
        <v xml:space="preserve">           ShareholderFraudAlert4  FLOAT,</v>
      </c>
      <c r="AD239" t="str">
        <f t="shared" si="103"/>
        <v xml:space="preserve">       ShareholderFraudAlert4                      = '$ShareholderFraudAlert4',</v>
      </c>
    </row>
    <row r="240" spans="1:30" x14ac:dyDescent="0.25">
      <c r="A240">
        <v>238</v>
      </c>
      <c r="B240" t="s">
        <v>868</v>
      </c>
      <c r="C240" t="s">
        <v>433</v>
      </c>
      <c r="D240" t="str">
        <f t="shared" si="83"/>
        <v>ShareholderFraudAlert5</v>
      </c>
      <c r="E240" t="str">
        <f t="shared" si="84"/>
        <v>ShareholderFraudAlert5</v>
      </c>
      <c r="F240" s="3">
        <f t="shared" si="89"/>
        <v>22</v>
      </c>
      <c r="G240" s="3">
        <f>MAX(F:F)</f>
        <v>43</v>
      </c>
      <c r="H240" s="14" t="str">
        <f t="shared" si="90"/>
        <v xml:space="preserve">ShareholderFraudAlert5                     </v>
      </c>
      <c r="I240" t="str">
        <f>D240</f>
        <v>ShareholderFraudAlert5</v>
      </c>
      <c r="J240" s="3">
        <f t="shared" si="91"/>
        <v>22</v>
      </c>
      <c r="K240" s="3">
        <f>MAX(J:J)</f>
        <v>43</v>
      </c>
      <c r="L240" s="14" t="str">
        <f t="shared" si="92"/>
        <v xml:space="preserve">ShareholderFraudAlert5                     </v>
      </c>
      <c r="M240" t="str">
        <f t="shared" si="93"/>
        <v>'ShareholderFraudAlert5'</v>
      </c>
      <c r="N240" t="str">
        <f t="shared" si="94"/>
        <v>$ShareholderFraudAlert5</v>
      </c>
      <c r="O240" t="str">
        <f t="shared" si="95"/>
        <v>'$ShareholderFraudAlert5'</v>
      </c>
      <c r="P240">
        <f t="shared" si="96"/>
        <v>25</v>
      </c>
      <c r="Q240" s="3">
        <f>MAX(P:P)</f>
        <v>46</v>
      </c>
      <c r="R240" s="9" t="str">
        <f t="shared" si="97"/>
        <v xml:space="preserve">localStorage.ShareholderFraudAlert5                     </v>
      </c>
      <c r="S240" s="7" t="str">
        <f t="shared" si="85"/>
        <v>ShareholderAnalysis</v>
      </c>
      <c r="T240" t="str">
        <f t="shared" si="98"/>
        <v xml:space="preserve">'$ShareholderFraudAlert5'                     </v>
      </c>
      <c r="U240" t="str">
        <f t="shared" si="99"/>
        <v>$ShareholderFraudAlert5                      = NULL;// ShareholderAnalysis</v>
      </c>
      <c r="V240" t="str">
        <f t="shared" si="100"/>
        <v xml:space="preserve">       if (typeof(localStorage.ShareholderFraudAlert5                     )==  "undefined") { localStorage.ShareholderFraudAlert5                      = ""};</v>
      </c>
      <c r="W240" t="str">
        <f t="shared" si="101"/>
        <v xml:space="preserve">         $ShareholderFraudAlert5                            =  $row["ShareholderFraudAlert5"];</v>
      </c>
      <c r="X240" t="str">
        <f t="shared" si="102"/>
        <v xml:space="preserve">         localStorage.ShareholderFraudAlert5                      = '&lt;php? echo $ShareholderFraudAlert5?&gt;' ;</v>
      </c>
      <c r="Y240" t="str">
        <f t="shared" si="82"/>
        <v>$ShareholderFraudAlert5                      =  $_POST['ShareholderFraudAlert5'] ;</v>
      </c>
      <c r="Z240" t="str">
        <f t="shared" si="86"/>
        <v xml:space="preserve">       localStorage.ShareholderFraudAlert5                      =  document.ScoreCardForm.ShareholderFraudAlert5.value;</v>
      </c>
      <c r="AA240" t="str">
        <f t="shared" si="87"/>
        <v xml:space="preserve">   document.ScoreCardForm.ShareholderFraudAlert5.value =  localStorage.ShareholderFraudAlert5;</v>
      </c>
      <c r="AB240" t="s">
        <v>449</v>
      </c>
      <c r="AC240" t="str">
        <f t="shared" si="88"/>
        <v xml:space="preserve">           ShareholderFraudAlert5  FLOAT,</v>
      </c>
      <c r="AD240" t="str">
        <f t="shared" si="103"/>
        <v xml:space="preserve">       ShareholderFraudAlert5                      = '$ShareholderFraudAlert5',</v>
      </c>
    </row>
    <row r="241" spans="1:30" x14ac:dyDescent="0.25">
      <c r="A241">
        <v>239</v>
      </c>
      <c r="B241" t="s">
        <v>868</v>
      </c>
      <c r="C241" t="s">
        <v>1527</v>
      </c>
      <c r="D241" t="str">
        <f t="shared" si="83"/>
        <v>ShareholderFraudAlertComment</v>
      </c>
      <c r="E241" t="str">
        <f t="shared" si="84"/>
        <v>ShareholderFraudAlertComment</v>
      </c>
      <c r="F241" s="3">
        <f t="shared" si="89"/>
        <v>28</v>
      </c>
      <c r="G241" s="3">
        <f>MAX(F:F)</f>
        <v>43</v>
      </c>
      <c r="H241" s="14" t="str">
        <f t="shared" si="90"/>
        <v xml:space="preserve">ShareholderFraudAlertComment               </v>
      </c>
      <c r="I241" t="str">
        <f>D241</f>
        <v>ShareholderFraudAlertComment</v>
      </c>
      <c r="J241" s="3">
        <f t="shared" si="91"/>
        <v>28</v>
      </c>
      <c r="K241" s="3">
        <f>MAX(J:J)</f>
        <v>43</v>
      </c>
      <c r="L241" s="14" t="str">
        <f t="shared" si="92"/>
        <v xml:space="preserve">ShareholderFraudAlertComment               </v>
      </c>
      <c r="M241" t="str">
        <f t="shared" si="93"/>
        <v>'ShareholderFraudAlertComment'</v>
      </c>
      <c r="N241" t="str">
        <f t="shared" si="94"/>
        <v>$ShareholderFraudAlertComment</v>
      </c>
      <c r="O241" t="str">
        <f t="shared" si="95"/>
        <v>'$ShareholderFraudAlertComment'</v>
      </c>
      <c r="P241">
        <f t="shared" si="96"/>
        <v>31</v>
      </c>
      <c r="Q241" s="3">
        <f>MAX(P:P)</f>
        <v>46</v>
      </c>
      <c r="R241" s="9" t="str">
        <f t="shared" si="97"/>
        <v xml:space="preserve">localStorage.ShareholderFraudAlertComment               </v>
      </c>
      <c r="S241" s="7" t="str">
        <f t="shared" si="85"/>
        <v>ShareholderAnalysis</v>
      </c>
      <c r="T241" t="str">
        <f t="shared" si="98"/>
        <v xml:space="preserve">'$ShareholderFraudAlertComment'               </v>
      </c>
      <c r="U241" t="str">
        <f t="shared" si="99"/>
        <v>$ShareholderFraudAlertComment                = NULL;// ShareholderAnalysis</v>
      </c>
      <c r="V241" t="str">
        <f t="shared" si="100"/>
        <v xml:space="preserve">       if (typeof(localStorage.ShareholderFraudAlertComment               )==  "undefined") { localStorage.ShareholderFraudAlertComment                = ""};</v>
      </c>
      <c r="W241" t="str">
        <f t="shared" si="101"/>
        <v xml:space="preserve">         $ShareholderFraudAlertComment                      =  $row["ShareholderFraudAlertComment"];</v>
      </c>
      <c r="X241" t="str">
        <f t="shared" si="102"/>
        <v xml:space="preserve">         localStorage.ShareholderFraudAlertComment                = '&lt;php? echo $ShareholderFraudAlertComment?&gt;' ;</v>
      </c>
      <c r="Y241" t="str">
        <f t="shared" si="82"/>
        <v>$ShareholderFraudAlertComment                =  $_POST['ShareholderFraudAlertComment'] ;</v>
      </c>
      <c r="Z241" t="str">
        <f t="shared" si="86"/>
        <v xml:space="preserve">       localStorage.ShareholderFraudAlertComment                =  document.ScoreCardForm.ShareholderFraudAlertComment.value;</v>
      </c>
      <c r="AA241" t="str">
        <f t="shared" si="87"/>
        <v xml:space="preserve">   document.ScoreCardForm.ShareholderFraudAlertComment.value =  localStorage.ShareholderFraudAlertComment;</v>
      </c>
      <c r="AB241" t="s">
        <v>1552</v>
      </c>
      <c r="AC241" t="str">
        <f t="shared" si="88"/>
        <v xml:space="preserve">           ShareholderFraudAlertComment  VARCHAR(250),</v>
      </c>
      <c r="AD241" t="str">
        <f t="shared" si="103"/>
        <v xml:space="preserve">       ShareholderFraudAlertComment                = '$ShareholderFraudAlertComment',</v>
      </c>
    </row>
    <row r="242" spans="1:30" x14ac:dyDescent="0.25">
      <c r="A242">
        <v>240</v>
      </c>
      <c r="B242" t="s">
        <v>868</v>
      </c>
      <c r="C242" t="s">
        <v>1545</v>
      </c>
      <c r="D242" t="str">
        <f t="shared" si="83"/>
        <v>TotalScoreShareholder1</v>
      </c>
      <c r="E242" t="str">
        <f t="shared" si="84"/>
        <v>TotalScoreShareholder1</v>
      </c>
      <c r="F242" s="3">
        <f t="shared" si="89"/>
        <v>22</v>
      </c>
      <c r="G242" s="3">
        <f>MAX(F:F)</f>
        <v>43</v>
      </c>
      <c r="H242" s="14" t="str">
        <f t="shared" si="90"/>
        <v xml:space="preserve">TotalScoreShareholder1                     </v>
      </c>
      <c r="I242" t="str">
        <f>D242</f>
        <v>TotalScoreShareholder1</v>
      </c>
      <c r="J242" s="3">
        <f t="shared" si="91"/>
        <v>22</v>
      </c>
      <c r="K242" s="3">
        <f>MAX(J:J)</f>
        <v>43</v>
      </c>
      <c r="L242" s="14" t="str">
        <f t="shared" si="92"/>
        <v xml:space="preserve">TotalScoreShareholder1                     </v>
      </c>
      <c r="M242" t="str">
        <f t="shared" si="93"/>
        <v>'TotalScoreShareholder1'</v>
      </c>
      <c r="N242" t="str">
        <f t="shared" si="94"/>
        <v>$TotalScoreShareholder1</v>
      </c>
      <c r="O242" t="str">
        <f t="shared" si="95"/>
        <v>'$TotalScoreShareholder1'</v>
      </c>
      <c r="P242">
        <f t="shared" si="96"/>
        <v>25</v>
      </c>
      <c r="Q242" s="3">
        <f>MAX(P:P)</f>
        <v>46</v>
      </c>
      <c r="R242" s="9" t="str">
        <f t="shared" si="97"/>
        <v xml:space="preserve">localStorage.TotalScoreShareholder1                     </v>
      </c>
      <c r="S242" s="7" t="str">
        <f t="shared" si="85"/>
        <v>ShareholderAnalysis</v>
      </c>
      <c r="T242" t="str">
        <f t="shared" si="98"/>
        <v xml:space="preserve">'$TotalScoreShareholder1'                     </v>
      </c>
      <c r="U242" t="str">
        <f t="shared" si="99"/>
        <v>$TotalScoreShareholder1                      = NULL;// ShareholderAnalysis</v>
      </c>
      <c r="V242" t="str">
        <f t="shared" si="100"/>
        <v xml:space="preserve">       if (typeof(localStorage.TotalScoreShareholder1                     )==  "undefined") { localStorage.TotalScoreShareholder1                      = ""};</v>
      </c>
      <c r="W242" t="str">
        <f t="shared" si="101"/>
        <v xml:space="preserve">         $TotalScoreShareholder1                            =  $row["TotalScoreShareholder1"];</v>
      </c>
      <c r="X242" t="str">
        <f t="shared" si="102"/>
        <v xml:space="preserve">         localStorage.TotalScoreShareholder1                      = '&lt;php? echo $TotalScoreShareholder1?&gt;' ;</v>
      </c>
      <c r="Y242" t="str">
        <f t="shared" si="82"/>
        <v>$TotalScoreShareholder1                      =  $_POST['TotalScoreShareholder1'] ;</v>
      </c>
      <c r="Z242" t="str">
        <f t="shared" si="86"/>
        <v xml:space="preserve">       localStorage.TotalScoreShareholder1                      =  document.ScoreCardForm.TotalScoreShareholder1.value;</v>
      </c>
      <c r="AA242" t="str">
        <f t="shared" si="87"/>
        <v xml:space="preserve">   document.ScoreCardForm.TotalScoreShareholder1.value =  localStorage.TotalScoreShareholder1;</v>
      </c>
      <c r="AB242" t="s">
        <v>449</v>
      </c>
      <c r="AC242" t="str">
        <f t="shared" si="88"/>
        <v xml:space="preserve">           TotalScoreShareholder1  FLOAT,</v>
      </c>
      <c r="AD242" t="str">
        <f t="shared" si="103"/>
        <v xml:space="preserve">       TotalScoreShareholder1                      = '$TotalScoreShareholder1',</v>
      </c>
    </row>
    <row r="243" spans="1:30" x14ac:dyDescent="0.25">
      <c r="A243">
        <v>241</v>
      </c>
      <c r="B243" t="s">
        <v>868</v>
      </c>
      <c r="C243" t="s">
        <v>1353</v>
      </c>
      <c r="D243" t="str">
        <f t="shared" si="83"/>
        <v>TotalScoreShareholder2</v>
      </c>
      <c r="E243" t="str">
        <f t="shared" si="84"/>
        <v>TotalScoreShareholder2</v>
      </c>
      <c r="F243" s="3">
        <f t="shared" si="89"/>
        <v>22</v>
      </c>
      <c r="G243" s="3">
        <f>MAX(F:F)</f>
        <v>43</v>
      </c>
      <c r="H243" s="14" t="str">
        <f t="shared" si="90"/>
        <v xml:space="preserve">TotalScoreShareholder2                     </v>
      </c>
      <c r="I243" t="str">
        <f>D243</f>
        <v>TotalScoreShareholder2</v>
      </c>
      <c r="J243" s="3">
        <f t="shared" si="91"/>
        <v>22</v>
      </c>
      <c r="K243" s="3">
        <f>MAX(J:J)</f>
        <v>43</v>
      </c>
      <c r="L243" s="14" t="str">
        <f t="shared" si="92"/>
        <v xml:space="preserve">TotalScoreShareholder2                     </v>
      </c>
      <c r="M243" t="str">
        <f t="shared" si="93"/>
        <v>'TotalScoreShareholder2'</v>
      </c>
      <c r="N243" t="str">
        <f t="shared" si="94"/>
        <v>$TotalScoreShareholder2</v>
      </c>
      <c r="O243" t="str">
        <f t="shared" si="95"/>
        <v>'$TotalScoreShareholder2'</v>
      </c>
      <c r="P243">
        <f t="shared" si="96"/>
        <v>25</v>
      </c>
      <c r="Q243" s="3">
        <f>MAX(P:P)</f>
        <v>46</v>
      </c>
      <c r="R243" s="9" t="str">
        <f t="shared" si="97"/>
        <v xml:space="preserve">localStorage.TotalScoreShareholder2                     </v>
      </c>
      <c r="S243" s="7" t="str">
        <f t="shared" si="85"/>
        <v>ShareholderAnalysis</v>
      </c>
      <c r="T243" t="str">
        <f t="shared" si="98"/>
        <v xml:space="preserve">'$TotalScoreShareholder2'                     </v>
      </c>
      <c r="U243" t="str">
        <f t="shared" si="99"/>
        <v>$TotalScoreShareholder2                      = NULL;// ShareholderAnalysis</v>
      </c>
      <c r="V243" t="str">
        <f t="shared" si="100"/>
        <v xml:space="preserve">       if (typeof(localStorage.TotalScoreShareholder2                     )==  "undefined") { localStorage.TotalScoreShareholder2                      = ""};</v>
      </c>
      <c r="W243" t="str">
        <f t="shared" si="101"/>
        <v xml:space="preserve">         $TotalScoreShareholder2                            =  $row["TotalScoreShareholder2"];</v>
      </c>
      <c r="X243" t="str">
        <f t="shared" si="102"/>
        <v xml:space="preserve">         localStorage.TotalScoreShareholder2                      = '&lt;php? echo $TotalScoreShareholder2?&gt;' ;</v>
      </c>
      <c r="Y243" t="str">
        <f t="shared" si="82"/>
        <v>$TotalScoreShareholder2                      =  $_POST['TotalScoreShareholder2'] ;</v>
      </c>
      <c r="Z243" t="str">
        <f t="shared" si="86"/>
        <v xml:space="preserve">       localStorage.TotalScoreShareholder2                      =  document.ScoreCardForm.TotalScoreShareholder2.value;</v>
      </c>
      <c r="AA243" t="str">
        <f t="shared" si="87"/>
        <v xml:space="preserve">   document.ScoreCardForm.TotalScoreShareholder2.value =  localStorage.TotalScoreShareholder2;</v>
      </c>
      <c r="AB243" t="s">
        <v>449</v>
      </c>
      <c r="AC243" t="str">
        <f t="shared" si="88"/>
        <v xml:space="preserve">           TotalScoreShareholder2  FLOAT,</v>
      </c>
      <c r="AD243" t="str">
        <f t="shared" si="103"/>
        <v xml:space="preserve">       TotalScoreShareholder2                      = '$TotalScoreShareholder2',</v>
      </c>
    </row>
    <row r="244" spans="1:30" x14ac:dyDescent="0.25">
      <c r="A244">
        <v>242</v>
      </c>
      <c r="B244" t="s">
        <v>868</v>
      </c>
      <c r="C244" t="s">
        <v>1354</v>
      </c>
      <c r="D244" t="str">
        <f t="shared" si="83"/>
        <v>TotalScoreShareholder3</v>
      </c>
      <c r="E244" t="str">
        <f t="shared" si="84"/>
        <v>TotalScoreShareholder3</v>
      </c>
      <c r="F244" s="3">
        <f t="shared" si="89"/>
        <v>22</v>
      </c>
      <c r="G244" s="3">
        <f>MAX(F:F)</f>
        <v>43</v>
      </c>
      <c r="H244" s="14" t="str">
        <f t="shared" si="90"/>
        <v xml:space="preserve">TotalScoreShareholder3                     </v>
      </c>
      <c r="I244" t="str">
        <f>D244</f>
        <v>TotalScoreShareholder3</v>
      </c>
      <c r="J244" s="3">
        <f t="shared" si="91"/>
        <v>22</v>
      </c>
      <c r="K244" s="3">
        <f>MAX(J:J)</f>
        <v>43</v>
      </c>
      <c r="L244" s="14" t="str">
        <f t="shared" si="92"/>
        <v xml:space="preserve">TotalScoreShareholder3                     </v>
      </c>
      <c r="M244" t="str">
        <f t="shared" si="93"/>
        <v>'TotalScoreShareholder3'</v>
      </c>
      <c r="N244" t="str">
        <f t="shared" si="94"/>
        <v>$TotalScoreShareholder3</v>
      </c>
      <c r="O244" t="str">
        <f t="shared" si="95"/>
        <v>'$TotalScoreShareholder3'</v>
      </c>
      <c r="P244">
        <f t="shared" si="96"/>
        <v>25</v>
      </c>
      <c r="Q244" s="3">
        <f>MAX(P:P)</f>
        <v>46</v>
      </c>
      <c r="R244" s="9" t="str">
        <f t="shared" si="97"/>
        <v xml:space="preserve">localStorage.TotalScoreShareholder3                     </v>
      </c>
      <c r="S244" s="7" t="str">
        <f t="shared" si="85"/>
        <v>ShareholderAnalysis</v>
      </c>
      <c r="T244" t="str">
        <f t="shared" si="98"/>
        <v xml:space="preserve">'$TotalScoreShareholder3'                     </v>
      </c>
      <c r="U244" t="str">
        <f t="shared" si="99"/>
        <v>$TotalScoreShareholder3                      = NULL;// ShareholderAnalysis</v>
      </c>
      <c r="V244" t="str">
        <f t="shared" si="100"/>
        <v xml:space="preserve">       if (typeof(localStorage.TotalScoreShareholder3                     )==  "undefined") { localStorage.TotalScoreShareholder3                      = ""};</v>
      </c>
      <c r="W244" t="str">
        <f t="shared" si="101"/>
        <v xml:space="preserve">         $TotalScoreShareholder3                            =  $row["TotalScoreShareholder3"];</v>
      </c>
      <c r="X244" t="str">
        <f t="shared" si="102"/>
        <v xml:space="preserve">         localStorage.TotalScoreShareholder3                      = '&lt;php? echo $TotalScoreShareholder3?&gt;' ;</v>
      </c>
      <c r="Y244" t="str">
        <f t="shared" si="82"/>
        <v>$TotalScoreShareholder3                      =  $_POST['TotalScoreShareholder3'] ;</v>
      </c>
      <c r="Z244" t="str">
        <f t="shared" si="86"/>
        <v xml:space="preserve">       localStorage.TotalScoreShareholder3                      =  document.ScoreCardForm.TotalScoreShareholder3.value;</v>
      </c>
      <c r="AA244" t="str">
        <f t="shared" si="87"/>
        <v xml:space="preserve">   document.ScoreCardForm.TotalScoreShareholder3.value =  localStorage.TotalScoreShareholder3;</v>
      </c>
      <c r="AB244" t="s">
        <v>449</v>
      </c>
      <c r="AC244" t="str">
        <f t="shared" si="88"/>
        <v xml:space="preserve">           TotalScoreShareholder3  FLOAT,</v>
      </c>
      <c r="AD244" t="str">
        <f t="shared" si="103"/>
        <v xml:space="preserve">       TotalScoreShareholder3                      = '$TotalScoreShareholder3',</v>
      </c>
    </row>
    <row r="245" spans="1:30" x14ac:dyDescent="0.25">
      <c r="A245">
        <v>243</v>
      </c>
      <c r="B245" t="s">
        <v>868</v>
      </c>
      <c r="C245" t="s">
        <v>1355</v>
      </c>
      <c r="D245" t="str">
        <f t="shared" si="83"/>
        <v>TotalScoreShareholder4</v>
      </c>
      <c r="E245" t="str">
        <f t="shared" si="84"/>
        <v>TotalScoreShareholder4</v>
      </c>
      <c r="F245" s="3">
        <f t="shared" si="89"/>
        <v>22</v>
      </c>
      <c r="G245" s="3">
        <f>MAX(F:F)</f>
        <v>43</v>
      </c>
      <c r="H245" s="14" t="str">
        <f t="shared" si="90"/>
        <v xml:space="preserve">TotalScoreShareholder4                     </v>
      </c>
      <c r="I245" t="str">
        <f>D245</f>
        <v>TotalScoreShareholder4</v>
      </c>
      <c r="J245" s="3">
        <f t="shared" si="91"/>
        <v>22</v>
      </c>
      <c r="K245" s="3">
        <f>MAX(J:J)</f>
        <v>43</v>
      </c>
      <c r="L245" s="14" t="str">
        <f t="shared" si="92"/>
        <v xml:space="preserve">TotalScoreShareholder4                     </v>
      </c>
      <c r="M245" t="str">
        <f t="shared" si="93"/>
        <v>'TotalScoreShareholder4'</v>
      </c>
      <c r="N245" t="str">
        <f t="shared" si="94"/>
        <v>$TotalScoreShareholder4</v>
      </c>
      <c r="O245" t="str">
        <f t="shared" si="95"/>
        <v>'$TotalScoreShareholder4'</v>
      </c>
      <c r="P245">
        <f t="shared" si="96"/>
        <v>25</v>
      </c>
      <c r="Q245" s="3">
        <f>MAX(P:P)</f>
        <v>46</v>
      </c>
      <c r="R245" s="9" t="str">
        <f t="shared" si="97"/>
        <v xml:space="preserve">localStorage.TotalScoreShareholder4                     </v>
      </c>
      <c r="S245" s="7" t="str">
        <f t="shared" si="85"/>
        <v>ShareholderAnalysis</v>
      </c>
      <c r="T245" t="str">
        <f t="shared" si="98"/>
        <v xml:space="preserve">'$TotalScoreShareholder4'                     </v>
      </c>
      <c r="U245" t="str">
        <f t="shared" si="99"/>
        <v>$TotalScoreShareholder4                      = NULL;// ShareholderAnalysis</v>
      </c>
      <c r="V245" t="str">
        <f t="shared" si="100"/>
        <v xml:space="preserve">       if (typeof(localStorage.TotalScoreShareholder4                     )==  "undefined") { localStorage.TotalScoreShareholder4                      = ""};</v>
      </c>
      <c r="W245" t="str">
        <f t="shared" si="101"/>
        <v xml:space="preserve">         $TotalScoreShareholder4                            =  $row["TotalScoreShareholder4"];</v>
      </c>
      <c r="X245" t="str">
        <f t="shared" si="102"/>
        <v xml:space="preserve">         localStorage.TotalScoreShareholder4                      = '&lt;php? echo $TotalScoreShareholder4?&gt;' ;</v>
      </c>
      <c r="Y245" t="str">
        <f t="shared" si="82"/>
        <v>$TotalScoreShareholder4                      =  $_POST['TotalScoreShareholder4'] ;</v>
      </c>
      <c r="Z245" t="str">
        <f t="shared" si="86"/>
        <v xml:space="preserve">       localStorage.TotalScoreShareholder4                      =  document.ScoreCardForm.TotalScoreShareholder4.value;</v>
      </c>
      <c r="AA245" t="str">
        <f t="shared" si="87"/>
        <v xml:space="preserve">   document.ScoreCardForm.TotalScoreShareholder4.value =  localStorage.TotalScoreShareholder4;</v>
      </c>
      <c r="AB245" t="s">
        <v>449</v>
      </c>
      <c r="AC245" t="str">
        <f t="shared" si="88"/>
        <v xml:space="preserve">           TotalScoreShareholder4  FLOAT,</v>
      </c>
      <c r="AD245" t="str">
        <f t="shared" si="103"/>
        <v xml:space="preserve">       TotalScoreShareholder4                      = '$TotalScoreShareholder4',</v>
      </c>
    </row>
    <row r="246" spans="1:30" x14ac:dyDescent="0.25">
      <c r="A246">
        <v>244</v>
      </c>
      <c r="B246" t="s">
        <v>868</v>
      </c>
      <c r="C246" t="s">
        <v>1356</v>
      </c>
      <c r="D246" t="str">
        <f t="shared" si="83"/>
        <v>TotalScoreShareholder5</v>
      </c>
      <c r="E246" t="str">
        <f t="shared" si="84"/>
        <v>TotalScoreShareholder5</v>
      </c>
      <c r="F246" s="3">
        <f t="shared" si="89"/>
        <v>22</v>
      </c>
      <c r="G246" s="3">
        <f>MAX(F:F)</f>
        <v>43</v>
      </c>
      <c r="H246" s="14" t="str">
        <f t="shared" si="90"/>
        <v xml:space="preserve">TotalScoreShareholder5                     </v>
      </c>
      <c r="I246" t="str">
        <f>D246</f>
        <v>TotalScoreShareholder5</v>
      </c>
      <c r="J246" s="3">
        <f t="shared" si="91"/>
        <v>22</v>
      </c>
      <c r="K246" s="3">
        <f>MAX(J:J)</f>
        <v>43</v>
      </c>
      <c r="L246" s="14" t="str">
        <f t="shared" si="92"/>
        <v xml:space="preserve">TotalScoreShareholder5                     </v>
      </c>
      <c r="M246" t="str">
        <f t="shared" si="93"/>
        <v>'TotalScoreShareholder5'</v>
      </c>
      <c r="N246" t="str">
        <f t="shared" si="94"/>
        <v>$TotalScoreShareholder5</v>
      </c>
      <c r="O246" t="str">
        <f t="shared" si="95"/>
        <v>'$TotalScoreShareholder5'</v>
      </c>
      <c r="P246">
        <f t="shared" si="96"/>
        <v>25</v>
      </c>
      <c r="Q246" s="3">
        <f>MAX(P:P)</f>
        <v>46</v>
      </c>
      <c r="R246" s="9" t="str">
        <f t="shared" si="97"/>
        <v xml:space="preserve">localStorage.TotalScoreShareholder5                     </v>
      </c>
      <c r="S246" s="7" t="str">
        <f t="shared" si="85"/>
        <v>ShareholderAnalysis</v>
      </c>
      <c r="T246" t="str">
        <f t="shared" si="98"/>
        <v xml:space="preserve">'$TotalScoreShareholder5'                     </v>
      </c>
      <c r="U246" t="str">
        <f t="shared" si="99"/>
        <v>$TotalScoreShareholder5                      = NULL;// ShareholderAnalysis</v>
      </c>
      <c r="V246" t="str">
        <f t="shared" si="100"/>
        <v xml:space="preserve">       if (typeof(localStorage.TotalScoreShareholder5                     )==  "undefined") { localStorage.TotalScoreShareholder5                      = ""};</v>
      </c>
      <c r="W246" t="str">
        <f t="shared" si="101"/>
        <v xml:space="preserve">         $TotalScoreShareholder5                            =  $row["TotalScoreShareholder5"];</v>
      </c>
      <c r="X246" t="str">
        <f t="shared" si="102"/>
        <v xml:space="preserve">         localStorage.TotalScoreShareholder5                      = '&lt;php? echo $TotalScoreShareholder5?&gt;' ;</v>
      </c>
      <c r="Y246" t="str">
        <f t="shared" si="82"/>
        <v>$TotalScoreShareholder5                      =  $_POST['TotalScoreShareholder5'] ;</v>
      </c>
      <c r="Z246" t="str">
        <f t="shared" si="86"/>
        <v xml:space="preserve">       localStorage.TotalScoreShareholder5                      =  document.ScoreCardForm.TotalScoreShareholder5.value;</v>
      </c>
      <c r="AA246" t="str">
        <f t="shared" si="87"/>
        <v xml:space="preserve">   document.ScoreCardForm.TotalScoreShareholder5.value =  localStorage.TotalScoreShareholder5;</v>
      </c>
      <c r="AB246" t="s">
        <v>449</v>
      </c>
      <c r="AC246" t="str">
        <f t="shared" si="88"/>
        <v xml:space="preserve">           TotalScoreShareholder5  FLOAT,</v>
      </c>
      <c r="AD246" t="str">
        <f t="shared" si="103"/>
        <v xml:space="preserve">       TotalScoreShareholder5                      = '$TotalScoreShareholder5',</v>
      </c>
    </row>
    <row r="247" spans="1:30" x14ac:dyDescent="0.25">
      <c r="A247">
        <v>245</v>
      </c>
      <c r="B247" t="s">
        <v>868</v>
      </c>
      <c r="C247" t="s">
        <v>1357</v>
      </c>
      <c r="D247" t="str">
        <f t="shared" si="83"/>
        <v>TotalScoreShareholderAverage</v>
      </c>
      <c r="E247" t="str">
        <f t="shared" si="84"/>
        <v>TotalScoreShareholderAverage</v>
      </c>
      <c r="F247" s="3">
        <f t="shared" si="89"/>
        <v>28</v>
      </c>
      <c r="G247" s="3">
        <f>MAX(F:F)</f>
        <v>43</v>
      </c>
      <c r="H247" s="14" t="str">
        <f t="shared" si="90"/>
        <v xml:space="preserve">TotalScoreShareholderAverage               </v>
      </c>
      <c r="I247" t="str">
        <f>D247</f>
        <v>TotalScoreShareholderAverage</v>
      </c>
      <c r="J247" s="3">
        <f t="shared" si="91"/>
        <v>28</v>
      </c>
      <c r="K247" s="3">
        <f>MAX(J:J)</f>
        <v>43</v>
      </c>
      <c r="L247" s="14" t="str">
        <f t="shared" si="92"/>
        <v xml:space="preserve">TotalScoreShareholderAverage               </v>
      </c>
      <c r="M247" t="str">
        <f t="shared" si="93"/>
        <v>'TotalScoreShareholderAverage'</v>
      </c>
      <c r="N247" t="str">
        <f t="shared" si="94"/>
        <v>$TotalScoreShareholderAverage</v>
      </c>
      <c r="O247" t="str">
        <f t="shared" si="95"/>
        <v>'$TotalScoreShareholderAverage'</v>
      </c>
      <c r="P247">
        <f t="shared" si="96"/>
        <v>31</v>
      </c>
      <c r="Q247" s="3">
        <f>MAX(P:P)</f>
        <v>46</v>
      </c>
      <c r="R247" s="9" t="str">
        <f t="shared" si="97"/>
        <v xml:space="preserve">localStorage.TotalScoreShareholderAverage               </v>
      </c>
      <c r="S247" s="7" t="str">
        <f t="shared" si="85"/>
        <v>ShareholderAnalysis</v>
      </c>
      <c r="T247" t="str">
        <f t="shared" si="98"/>
        <v xml:space="preserve">'$TotalScoreShareholderAverage'               </v>
      </c>
      <c r="U247" t="str">
        <f t="shared" si="99"/>
        <v>$TotalScoreShareholderAverage                = NULL;// ShareholderAnalysis</v>
      </c>
      <c r="V247" t="str">
        <f t="shared" si="100"/>
        <v xml:space="preserve">       if (typeof(localStorage.TotalScoreShareholderAverage               )==  "undefined") { localStorage.TotalScoreShareholderAverage                = ""};</v>
      </c>
      <c r="W247" t="str">
        <f t="shared" si="101"/>
        <v xml:space="preserve">         $TotalScoreShareholderAverage                      =  $row["TotalScoreShareholderAverage"];</v>
      </c>
      <c r="X247" t="str">
        <f t="shared" si="102"/>
        <v xml:space="preserve">         localStorage.TotalScoreShareholderAverage                = '&lt;php? echo $TotalScoreShareholderAverage?&gt;' ;</v>
      </c>
      <c r="Y247" t="str">
        <f t="shared" si="82"/>
        <v>$TotalScoreShareholderAverage                =  $_POST['TotalScoreShareholderAverage'] ;</v>
      </c>
      <c r="Z247" t="str">
        <f t="shared" si="86"/>
        <v xml:space="preserve">       localStorage.TotalScoreShareholderAverage                =  document.ScoreCardForm.TotalScoreShareholderAverage.value;</v>
      </c>
      <c r="AA247" t="str">
        <f t="shared" si="87"/>
        <v xml:space="preserve">   document.ScoreCardForm.TotalScoreShareholderAverage.value =  localStorage.TotalScoreShareholderAverage;</v>
      </c>
      <c r="AB247" t="s">
        <v>449</v>
      </c>
      <c r="AC247" t="str">
        <f t="shared" si="88"/>
        <v xml:space="preserve">           TotalScoreShareholderAverage  FLOAT,</v>
      </c>
      <c r="AD247" t="str">
        <f t="shared" si="103"/>
        <v xml:space="preserve">       TotalScoreShareholderAverage                = '$TotalScoreShareholderAverage',</v>
      </c>
    </row>
    <row r="248" spans="1:30" x14ac:dyDescent="0.25">
      <c r="A248">
        <v>246</v>
      </c>
      <c r="B248" t="s">
        <v>868</v>
      </c>
      <c r="C248" t="s">
        <v>1528</v>
      </c>
      <c r="D248" t="str">
        <f t="shared" si="83"/>
        <v>TotalScoreShareholderComment</v>
      </c>
      <c r="E248" t="str">
        <f t="shared" si="84"/>
        <v>TotalScoreShareholderComment</v>
      </c>
      <c r="F248" s="3">
        <f t="shared" si="89"/>
        <v>28</v>
      </c>
      <c r="G248" s="3">
        <f>MAX(F:F)</f>
        <v>43</v>
      </c>
      <c r="H248" s="14" t="str">
        <f t="shared" si="90"/>
        <v xml:space="preserve">TotalScoreShareholderComment               </v>
      </c>
      <c r="I248" t="str">
        <f>D248</f>
        <v>TotalScoreShareholderComment</v>
      </c>
      <c r="J248" s="3">
        <f t="shared" si="91"/>
        <v>28</v>
      </c>
      <c r="K248" s="3">
        <f>MAX(J:J)</f>
        <v>43</v>
      </c>
      <c r="L248" s="14" t="str">
        <f t="shared" si="92"/>
        <v xml:space="preserve">TotalScoreShareholderComment               </v>
      </c>
      <c r="M248" t="str">
        <f t="shared" si="93"/>
        <v>'TotalScoreShareholderComment'</v>
      </c>
      <c r="N248" t="str">
        <f t="shared" si="94"/>
        <v>$TotalScoreShareholderComment</v>
      </c>
      <c r="O248" t="str">
        <f t="shared" si="95"/>
        <v>'$TotalScoreShareholderComment'</v>
      </c>
      <c r="P248">
        <f t="shared" si="96"/>
        <v>31</v>
      </c>
      <c r="Q248" s="3">
        <f>MAX(P:P)</f>
        <v>46</v>
      </c>
      <c r="R248" s="9" t="str">
        <f t="shared" si="97"/>
        <v xml:space="preserve">localStorage.TotalScoreShareholderComment               </v>
      </c>
      <c r="S248" s="7" t="str">
        <f t="shared" si="85"/>
        <v>ShareholderAnalysis</v>
      </c>
      <c r="T248" t="str">
        <f t="shared" si="98"/>
        <v xml:space="preserve">'$TotalScoreShareholderComment'               </v>
      </c>
      <c r="U248" t="str">
        <f t="shared" si="99"/>
        <v>$TotalScoreShareholderComment                = NULL;// ShareholderAnalysis</v>
      </c>
      <c r="V248" t="str">
        <f t="shared" si="100"/>
        <v xml:space="preserve">       if (typeof(localStorage.TotalScoreShareholderComment               )==  "undefined") { localStorage.TotalScoreShareholderComment                = ""};</v>
      </c>
      <c r="W248" t="str">
        <f t="shared" si="101"/>
        <v xml:space="preserve">         $TotalScoreShareholderComment                      =  $row["TotalScoreShareholderComment"];</v>
      </c>
      <c r="X248" t="str">
        <f t="shared" si="102"/>
        <v xml:space="preserve">         localStorage.TotalScoreShareholderComment                = '&lt;php? echo $TotalScoreShareholderComment?&gt;' ;</v>
      </c>
      <c r="Y248" t="str">
        <f t="shared" si="82"/>
        <v>$TotalScoreShareholderComment                =  $_POST['TotalScoreShareholderComment'] ;</v>
      </c>
      <c r="Z248" t="str">
        <f t="shared" si="86"/>
        <v xml:space="preserve">       localStorage.TotalScoreShareholderComment                =  document.ScoreCardForm.TotalScoreShareholderComment.value;</v>
      </c>
      <c r="AA248" t="str">
        <f t="shared" si="87"/>
        <v xml:space="preserve">   document.ScoreCardForm.TotalScoreShareholderComment.value =  localStorage.TotalScoreShareholderComment;</v>
      </c>
      <c r="AB248" t="s">
        <v>1552</v>
      </c>
      <c r="AC248" t="str">
        <f t="shared" si="88"/>
        <v xml:space="preserve">           TotalScoreShareholderComment  VARCHAR(250),</v>
      </c>
      <c r="AD248" t="str">
        <f t="shared" si="103"/>
        <v xml:space="preserve">       TotalScoreShareholderComment                = '$TotalScoreShareholderComment',</v>
      </c>
    </row>
    <row r="249" spans="1:30" x14ac:dyDescent="0.25">
      <c r="A249">
        <v>247</v>
      </c>
      <c r="B249" t="s">
        <v>868</v>
      </c>
      <c r="C249" t="s">
        <v>1358</v>
      </c>
      <c r="D249" t="str">
        <f t="shared" si="83"/>
        <v>TotalShareholderCategoryMaxScore</v>
      </c>
      <c r="E249" t="str">
        <f t="shared" si="84"/>
        <v>TotalShareholderCategoryMaxScore</v>
      </c>
      <c r="F249" s="3">
        <f t="shared" si="89"/>
        <v>32</v>
      </c>
      <c r="G249" s="3">
        <f>MAX(F:F)</f>
        <v>43</v>
      </c>
      <c r="H249" s="14" t="str">
        <f t="shared" si="90"/>
        <v xml:space="preserve">TotalShareholderCategoryMaxScore           </v>
      </c>
      <c r="I249" t="str">
        <f>D249</f>
        <v>TotalShareholderCategoryMaxScore</v>
      </c>
      <c r="J249" s="3">
        <f t="shared" si="91"/>
        <v>32</v>
      </c>
      <c r="K249" s="3">
        <f>MAX(J:J)</f>
        <v>43</v>
      </c>
      <c r="L249" s="14" t="str">
        <f t="shared" si="92"/>
        <v xml:space="preserve">TotalShareholderCategoryMaxScore           </v>
      </c>
      <c r="M249" t="str">
        <f t="shared" si="93"/>
        <v>'TotalShareholderCategoryMaxScore'</v>
      </c>
      <c r="N249" t="str">
        <f t="shared" si="94"/>
        <v>$TotalShareholderCategoryMaxScore</v>
      </c>
      <c r="O249" t="str">
        <f t="shared" si="95"/>
        <v>'$TotalShareholderCategoryMaxScore'</v>
      </c>
      <c r="P249">
        <f t="shared" si="96"/>
        <v>35</v>
      </c>
      <c r="Q249" s="3">
        <f>MAX(P:P)</f>
        <v>46</v>
      </c>
      <c r="R249" s="9" t="str">
        <f t="shared" si="97"/>
        <v xml:space="preserve">localStorage.TotalShareholderCategoryMaxScore           </v>
      </c>
      <c r="S249" s="7" t="str">
        <f t="shared" si="85"/>
        <v>ShareholderAnalysis</v>
      </c>
      <c r="T249" t="str">
        <f t="shared" si="98"/>
        <v xml:space="preserve">'$TotalShareholderCategoryMaxScore'           </v>
      </c>
      <c r="U249" t="str">
        <f t="shared" si="99"/>
        <v>$TotalShareholderCategoryMaxScore            = NULL;// ShareholderAnalysis</v>
      </c>
      <c r="V249" t="str">
        <f t="shared" si="100"/>
        <v xml:space="preserve">       if (typeof(localStorage.TotalShareholderCategoryMaxScore           )==  "undefined") { localStorage.TotalShareholderCategoryMaxScore            = 0};</v>
      </c>
      <c r="W249" t="str">
        <f t="shared" si="101"/>
        <v xml:space="preserve">         $TotalShareholderCategoryMaxScore                  =  $row["TotalShareholderCategoryMaxScore"];</v>
      </c>
      <c r="X249" t="str">
        <f t="shared" si="102"/>
        <v xml:space="preserve">         localStorage.TotalShareholderCategoryMaxScore            = '&lt;php? echo $TotalShareholderCategoryMaxScore?&gt;' ;</v>
      </c>
      <c r="Y249" t="str">
        <f t="shared" si="82"/>
        <v>$TotalShareholderCategoryMaxScore            =  $_POST['TotalShareholderCategoryMaxScore'] ;</v>
      </c>
      <c r="Z249" t="str">
        <f t="shared" si="86"/>
        <v xml:space="preserve">       localStorage.TotalShareholderCategoryMaxScore            =  document.ScoreCardForm.TotalShareholderCategoryMaxScore.value;</v>
      </c>
      <c r="AA249" t="str">
        <f t="shared" si="87"/>
        <v xml:space="preserve">   document.ScoreCardForm.TotalShareholderCategoryMaxScore.value =  localStorage.TotalShareholderCategoryMaxScore;</v>
      </c>
      <c r="AB249" t="s">
        <v>449</v>
      </c>
      <c r="AC249" t="str">
        <f t="shared" si="88"/>
        <v xml:space="preserve">           TotalShareholderCategoryMaxScore  FLOAT,</v>
      </c>
      <c r="AD249" t="str">
        <f t="shared" si="103"/>
        <v xml:space="preserve">       TotalShareholderCategoryMaxScore            = '$TotalShareholderCategoryMaxScore',</v>
      </c>
    </row>
    <row r="250" spans="1:30" x14ac:dyDescent="0.25">
      <c r="A250">
        <v>248</v>
      </c>
      <c r="B250" t="s">
        <v>868</v>
      </c>
      <c r="C250" t="s">
        <v>1359</v>
      </c>
      <c r="D250" t="str">
        <f t="shared" si="83"/>
        <v>TotalShareholderCategoryScore</v>
      </c>
      <c r="E250" t="str">
        <f t="shared" si="84"/>
        <v>TotalShareholderCategoryScore</v>
      </c>
      <c r="F250" s="3">
        <f t="shared" si="89"/>
        <v>29</v>
      </c>
      <c r="G250" s="3">
        <f>MAX(F:F)</f>
        <v>43</v>
      </c>
      <c r="H250" s="14" t="str">
        <f t="shared" si="90"/>
        <v xml:space="preserve">TotalShareholderCategoryScore              </v>
      </c>
      <c r="I250" t="str">
        <f>D250</f>
        <v>TotalShareholderCategoryScore</v>
      </c>
      <c r="J250" s="3">
        <f t="shared" si="91"/>
        <v>29</v>
      </c>
      <c r="K250" s="3">
        <f>MAX(J:J)</f>
        <v>43</v>
      </c>
      <c r="L250" s="14" t="str">
        <f t="shared" si="92"/>
        <v xml:space="preserve">TotalShareholderCategoryScore              </v>
      </c>
      <c r="M250" t="str">
        <f t="shared" si="93"/>
        <v>'TotalShareholderCategoryScore'</v>
      </c>
      <c r="N250" t="str">
        <f t="shared" si="94"/>
        <v>$TotalShareholderCategoryScore</v>
      </c>
      <c r="O250" t="str">
        <f t="shared" si="95"/>
        <v>'$TotalShareholderCategoryScore'</v>
      </c>
      <c r="P250">
        <f t="shared" si="96"/>
        <v>32</v>
      </c>
      <c r="Q250" s="3">
        <f>MAX(P:P)</f>
        <v>46</v>
      </c>
      <c r="R250" s="9" t="str">
        <f t="shared" si="97"/>
        <v xml:space="preserve">localStorage.TotalShareholderCategoryScore              </v>
      </c>
      <c r="S250" s="7" t="str">
        <f t="shared" si="85"/>
        <v>ShareholderAnalysis</v>
      </c>
      <c r="T250" t="str">
        <f t="shared" si="98"/>
        <v xml:space="preserve">'$TotalShareholderCategoryScore'              </v>
      </c>
      <c r="U250" t="str">
        <f t="shared" si="99"/>
        <v>$TotalShareholderCategoryScore               = NULL;// ShareholderAnalysis</v>
      </c>
      <c r="V250" t="str">
        <f t="shared" si="100"/>
        <v xml:space="preserve">       if (typeof(localStorage.TotalShareholderCategoryScore              )==  "undefined") { localStorage.TotalShareholderCategoryScore               = 0};</v>
      </c>
      <c r="W250" t="str">
        <f t="shared" si="101"/>
        <v xml:space="preserve">         $TotalShareholderCategoryScore                     =  $row["TotalShareholderCategoryScore"];</v>
      </c>
      <c r="X250" t="str">
        <f t="shared" si="102"/>
        <v xml:space="preserve">         localStorage.TotalShareholderCategoryScore               = '&lt;php? echo $TotalShareholderCategoryScore?&gt;' ;</v>
      </c>
      <c r="Y250" t="str">
        <f t="shared" si="82"/>
        <v>$TotalShareholderCategoryScore               =  $_POST['TotalShareholderCategoryScore'] ;</v>
      </c>
      <c r="Z250" t="str">
        <f t="shared" si="86"/>
        <v xml:space="preserve">       localStorage.TotalShareholderCategoryScore               =  document.ScoreCardForm.TotalShareholderCategoryScore.value;</v>
      </c>
      <c r="AA250" t="str">
        <f t="shared" si="87"/>
        <v xml:space="preserve">   document.ScoreCardForm.TotalShareholderCategoryScore.value =  localStorage.TotalShareholderCategoryScore;</v>
      </c>
      <c r="AB250" t="s">
        <v>449</v>
      </c>
      <c r="AC250" t="str">
        <f t="shared" si="88"/>
        <v xml:space="preserve">           TotalShareholderCategoryScore  FLOAT,</v>
      </c>
      <c r="AD250" t="str">
        <f t="shared" si="103"/>
        <v xml:space="preserve">       TotalShareholderCategoryScore               = '$TotalShareholderCategoryScore',</v>
      </c>
    </row>
    <row r="251" spans="1:30" x14ac:dyDescent="0.25">
      <c r="A251">
        <v>249</v>
      </c>
      <c r="B251" t="s">
        <v>868</v>
      </c>
      <c r="C251" t="s">
        <v>1529</v>
      </c>
      <c r="D251" t="str">
        <f t="shared" si="83"/>
        <v>TotalShareholderCategoryComment</v>
      </c>
      <c r="E251" t="str">
        <f t="shared" si="84"/>
        <v>TotalShareholderCategoryComment</v>
      </c>
      <c r="F251" s="3">
        <f t="shared" si="89"/>
        <v>31</v>
      </c>
      <c r="G251" s="3">
        <f>MAX(F:F)</f>
        <v>43</v>
      </c>
      <c r="H251" s="14" t="str">
        <f t="shared" si="90"/>
        <v xml:space="preserve">TotalShareholderCategoryComment            </v>
      </c>
      <c r="I251" t="str">
        <f>D251</f>
        <v>TotalShareholderCategoryComment</v>
      </c>
      <c r="J251" s="3">
        <f t="shared" si="91"/>
        <v>31</v>
      </c>
      <c r="K251" s="3">
        <f>MAX(J:J)</f>
        <v>43</v>
      </c>
      <c r="L251" s="14" t="str">
        <f t="shared" si="92"/>
        <v xml:space="preserve">TotalShareholderCategoryComment            </v>
      </c>
      <c r="M251" t="str">
        <f t="shared" si="93"/>
        <v>'TotalShareholderCategoryComment'</v>
      </c>
      <c r="N251" t="str">
        <f t="shared" si="94"/>
        <v>$TotalShareholderCategoryComment</v>
      </c>
      <c r="O251" t="str">
        <f t="shared" si="95"/>
        <v>'$TotalShareholderCategoryComment'</v>
      </c>
      <c r="P251">
        <f t="shared" si="96"/>
        <v>34</v>
      </c>
      <c r="Q251" s="3">
        <f>MAX(P:P)</f>
        <v>46</v>
      </c>
      <c r="R251" s="9" t="str">
        <f t="shared" si="97"/>
        <v xml:space="preserve">localStorage.TotalShareholderCategoryComment            </v>
      </c>
      <c r="S251" s="7" t="str">
        <f t="shared" si="85"/>
        <v>ShareholderAnalysis</v>
      </c>
      <c r="T251" t="str">
        <f t="shared" si="98"/>
        <v xml:space="preserve">'$TotalShareholderCategoryComment'            </v>
      </c>
      <c r="U251" t="str">
        <f t="shared" si="99"/>
        <v>$TotalShareholderCategoryComment             = NULL;// ShareholderAnalysis</v>
      </c>
      <c r="V251" t="str">
        <f t="shared" si="100"/>
        <v xml:space="preserve">       if (typeof(localStorage.TotalShareholderCategoryComment            )==  "undefined") { localStorage.TotalShareholderCategoryComment             = ""};</v>
      </c>
      <c r="W251" t="str">
        <f t="shared" si="101"/>
        <v xml:space="preserve">         $TotalShareholderCategoryComment                   =  $row["TotalShareholderCategoryComment"];</v>
      </c>
      <c r="X251" t="str">
        <f t="shared" si="102"/>
        <v xml:space="preserve">         localStorage.TotalShareholderCategoryComment             = '&lt;php? echo $TotalShareholderCategoryComment?&gt;' ;</v>
      </c>
      <c r="Y251" t="str">
        <f t="shared" si="82"/>
        <v>$TotalShareholderCategoryComment             =  $_POST['TotalShareholderCategoryComment'] ;</v>
      </c>
      <c r="Z251" t="str">
        <f t="shared" si="86"/>
        <v xml:space="preserve">       localStorage.TotalShareholderCategoryComment             =  document.ScoreCardForm.TotalShareholderCategoryComment.value;</v>
      </c>
      <c r="AA251" t="str">
        <f t="shared" si="87"/>
        <v xml:space="preserve">   document.ScoreCardForm.TotalShareholderCategoryComment.value =  localStorage.TotalShareholderCategoryComment;</v>
      </c>
      <c r="AB251" t="s">
        <v>1552</v>
      </c>
      <c r="AC251" t="str">
        <f t="shared" si="88"/>
        <v xml:space="preserve">           TotalShareholderCategoryComment  VARCHAR(250),</v>
      </c>
      <c r="AD251" t="str">
        <f t="shared" si="103"/>
        <v xml:space="preserve">       TotalShareholderCategoryComment             = '$TotalShareholderCategoryComment',</v>
      </c>
    </row>
    <row r="252" spans="1:30" x14ac:dyDescent="0.25">
      <c r="A252">
        <v>250</v>
      </c>
      <c r="B252" t="s">
        <v>869</v>
      </c>
      <c r="C252" t="s">
        <v>1360</v>
      </c>
      <c r="D252" t="str">
        <f t="shared" si="83"/>
        <v>rate_typeRating</v>
      </c>
      <c r="E252" t="str">
        <f t="shared" si="84"/>
        <v>rate_typeRating</v>
      </c>
      <c r="F252" s="3">
        <f t="shared" si="89"/>
        <v>15</v>
      </c>
      <c r="G252" s="3">
        <f>MAX(F:F)</f>
        <v>43</v>
      </c>
      <c r="H252" s="14" t="str">
        <f t="shared" si="90"/>
        <v xml:space="preserve">rate_typeRating                            </v>
      </c>
      <c r="I252" t="str">
        <f>D252</f>
        <v>rate_typeRating</v>
      </c>
      <c r="J252" s="3">
        <f t="shared" si="91"/>
        <v>15</v>
      </c>
      <c r="K252" s="3">
        <f>MAX(J:J)</f>
        <v>43</v>
      </c>
      <c r="L252" s="14" t="str">
        <f t="shared" si="92"/>
        <v xml:space="preserve">rate_typeRating                            </v>
      </c>
      <c r="M252" t="str">
        <f t="shared" si="93"/>
        <v>'rate_typeRating'</v>
      </c>
      <c r="N252" t="str">
        <f t="shared" si="94"/>
        <v>$rate_typeRating</v>
      </c>
      <c r="O252" t="str">
        <f t="shared" si="95"/>
        <v>'$rate_typeRating'</v>
      </c>
      <c r="P252">
        <f t="shared" si="96"/>
        <v>18</v>
      </c>
      <c r="Q252" s="3">
        <f>MAX(P:P)</f>
        <v>46</v>
      </c>
      <c r="R252" s="9" t="str">
        <f t="shared" si="97"/>
        <v xml:space="preserve">localStorage.rate_typeRating                            </v>
      </c>
      <c r="S252" s="7" t="str">
        <f t="shared" si="85"/>
        <v>BehavioralAnalysis</v>
      </c>
      <c r="T252" t="str">
        <f t="shared" si="98"/>
        <v xml:space="preserve">'$rate_typeRating'                            </v>
      </c>
      <c r="U252" t="str">
        <f t="shared" si="99"/>
        <v>$rate_typeRating                             = NULL;// BehavioralAnalysis</v>
      </c>
      <c r="V252" t="str">
        <f t="shared" si="100"/>
        <v xml:space="preserve">       if (typeof(localStorage.rate_typeRating                            )==  "undefined") { localStorage.rate_typeRating                             = "Medium"};</v>
      </c>
      <c r="W252" t="str">
        <f t="shared" si="101"/>
        <v xml:space="preserve">         $rate_typeRating                                   =  $row["rate_typeRating"];</v>
      </c>
      <c r="X252" t="str">
        <f t="shared" si="102"/>
        <v xml:space="preserve">         localStorage.rate_typeRating                             = '&lt;php? echo $rate_typeRating?&gt;' ;</v>
      </c>
      <c r="Y252" t="str">
        <f t="shared" si="82"/>
        <v>$rate_typeRating                             =  $_POST['rate_typeRating'] ;</v>
      </c>
      <c r="Z252" t="str">
        <f t="shared" si="86"/>
        <v xml:space="preserve">       localStorage.rate_typeRating                             =  document.ScoreCardForm.rate_typeRating.value;</v>
      </c>
      <c r="AA252" t="str">
        <f t="shared" si="87"/>
        <v xml:space="preserve">   document.ScoreCardForm.rate_typeRating.value =  localStorage.rate_typeRating;</v>
      </c>
      <c r="AB252" t="s">
        <v>449</v>
      </c>
      <c r="AC252" t="str">
        <f t="shared" si="88"/>
        <v xml:space="preserve">           rate_typeRating  FLOAT,</v>
      </c>
      <c r="AD252" t="str">
        <f t="shared" si="103"/>
        <v xml:space="preserve">       rate_typeRating                             = '$rate_typeRating',</v>
      </c>
    </row>
    <row r="253" spans="1:30" x14ac:dyDescent="0.25">
      <c r="A253">
        <v>251</v>
      </c>
      <c r="B253" t="s">
        <v>869</v>
      </c>
      <c r="C253" t="s">
        <v>1361</v>
      </c>
      <c r="D253" t="str">
        <f t="shared" si="83"/>
        <v>rate_typeMaxScore</v>
      </c>
      <c r="E253" t="str">
        <f t="shared" si="84"/>
        <v>rate_typeMaxScore</v>
      </c>
      <c r="F253" s="3">
        <f t="shared" si="89"/>
        <v>17</v>
      </c>
      <c r="G253" s="3">
        <f>MAX(F:F)</f>
        <v>43</v>
      </c>
      <c r="H253" s="14" t="str">
        <f t="shared" si="90"/>
        <v xml:space="preserve">rate_typeMaxScore                          </v>
      </c>
      <c r="I253" t="str">
        <f>D253</f>
        <v>rate_typeMaxScore</v>
      </c>
      <c r="J253" s="3">
        <f t="shared" si="91"/>
        <v>17</v>
      </c>
      <c r="K253" s="3">
        <f>MAX(J:J)</f>
        <v>43</v>
      </c>
      <c r="L253" s="14" t="str">
        <f t="shared" si="92"/>
        <v xml:space="preserve">rate_typeMaxScore                          </v>
      </c>
      <c r="M253" t="str">
        <f t="shared" si="93"/>
        <v>'rate_typeMaxScore'</v>
      </c>
      <c r="N253" t="str">
        <f t="shared" si="94"/>
        <v>$rate_typeMaxScore</v>
      </c>
      <c r="O253" t="str">
        <f t="shared" si="95"/>
        <v>'$rate_typeMaxScore'</v>
      </c>
      <c r="P253">
        <f t="shared" si="96"/>
        <v>20</v>
      </c>
      <c r="Q253" s="3">
        <f>MAX(P:P)</f>
        <v>46</v>
      </c>
      <c r="R253" s="9" t="str">
        <f t="shared" si="97"/>
        <v xml:space="preserve">localStorage.rate_typeMaxScore                          </v>
      </c>
      <c r="S253" s="7" t="str">
        <f t="shared" si="85"/>
        <v>BehavioralAnalysis</v>
      </c>
      <c r="T253" t="str">
        <f t="shared" si="98"/>
        <v xml:space="preserve">'$rate_typeMaxScore'                          </v>
      </c>
      <c r="U253" t="str">
        <f t="shared" si="99"/>
        <v>$rate_typeMaxScore                           = NULL;// BehavioralAnalysis</v>
      </c>
      <c r="V253" t="str">
        <f t="shared" si="100"/>
        <v xml:space="preserve">       if (typeof(localStorage.rate_typeMaxScore                          )==  "undefined") { localStorage.rate_typeMaxScore                           = 0};</v>
      </c>
      <c r="W253" t="str">
        <f t="shared" si="101"/>
        <v xml:space="preserve">         $rate_typeMaxScore                                 =  $row["rate_typeMaxScore"];</v>
      </c>
      <c r="X253" t="str">
        <f t="shared" si="102"/>
        <v xml:space="preserve">         localStorage.rate_typeMaxScore                           = '&lt;php? echo $rate_typeMaxScore?&gt;' ;</v>
      </c>
      <c r="Y253" t="str">
        <f t="shared" si="82"/>
        <v>$rate_typeMaxScore                           =  $_POST['rate_typeMaxScore'] ;</v>
      </c>
      <c r="Z253" t="str">
        <f t="shared" si="86"/>
        <v xml:space="preserve">       localStorage.rate_typeMaxScore                           =  document.ScoreCardForm.rate_typeMaxScore.value;</v>
      </c>
      <c r="AA253" t="str">
        <f t="shared" si="87"/>
        <v xml:space="preserve">   document.ScoreCardForm.rate_typeMaxScore.value =  localStorage.rate_typeMaxScore;</v>
      </c>
      <c r="AB253" t="s">
        <v>449</v>
      </c>
      <c r="AC253" t="str">
        <f t="shared" si="88"/>
        <v xml:space="preserve">           rate_typeMaxScore  FLOAT,</v>
      </c>
      <c r="AD253" t="str">
        <f t="shared" si="103"/>
        <v xml:space="preserve">       rate_typeMaxScore                           = '$rate_typeMaxScore',</v>
      </c>
    </row>
    <row r="254" spans="1:30" x14ac:dyDescent="0.25">
      <c r="A254">
        <v>252</v>
      </c>
      <c r="B254" t="s">
        <v>869</v>
      </c>
      <c r="C254" t="s">
        <v>1362</v>
      </c>
      <c r="D254" t="str">
        <f t="shared" si="83"/>
        <v>rate_typeScore</v>
      </c>
      <c r="E254" t="str">
        <f t="shared" si="84"/>
        <v>rate_typeScore</v>
      </c>
      <c r="F254" s="3">
        <f t="shared" si="89"/>
        <v>14</v>
      </c>
      <c r="G254" s="3">
        <f>MAX(F:F)</f>
        <v>43</v>
      </c>
      <c r="H254" s="14" t="str">
        <f t="shared" si="90"/>
        <v xml:space="preserve">rate_typeScore                             </v>
      </c>
      <c r="I254" t="str">
        <f>D254</f>
        <v>rate_typeScore</v>
      </c>
      <c r="J254" s="3">
        <f t="shared" si="91"/>
        <v>14</v>
      </c>
      <c r="K254" s="3">
        <f>MAX(J:J)</f>
        <v>43</v>
      </c>
      <c r="L254" s="14" t="str">
        <f t="shared" si="92"/>
        <v xml:space="preserve">rate_typeScore                             </v>
      </c>
      <c r="M254" t="str">
        <f t="shared" si="93"/>
        <v>'rate_typeScore'</v>
      </c>
      <c r="N254" t="str">
        <f t="shared" si="94"/>
        <v>$rate_typeScore</v>
      </c>
      <c r="O254" t="str">
        <f t="shared" si="95"/>
        <v>'$rate_typeScore'</v>
      </c>
      <c r="P254">
        <f t="shared" si="96"/>
        <v>17</v>
      </c>
      <c r="Q254" s="3">
        <f>MAX(P:P)</f>
        <v>46</v>
      </c>
      <c r="R254" s="9" t="str">
        <f t="shared" si="97"/>
        <v xml:space="preserve">localStorage.rate_typeScore                             </v>
      </c>
      <c r="S254" s="7" t="str">
        <f t="shared" si="85"/>
        <v>BehavioralAnalysis</v>
      </c>
      <c r="T254" t="str">
        <f t="shared" si="98"/>
        <v xml:space="preserve">'$rate_typeScore'                             </v>
      </c>
      <c r="U254" t="str">
        <f t="shared" si="99"/>
        <v>$rate_typeScore                              = NULL;// BehavioralAnalysis</v>
      </c>
      <c r="V254" t="str">
        <f t="shared" si="100"/>
        <v xml:space="preserve">       if (typeof(localStorage.rate_typeScore                             )==  "undefined") { localStorage.rate_typeScore                              = 0};</v>
      </c>
      <c r="W254" t="str">
        <f t="shared" si="101"/>
        <v xml:space="preserve">         $rate_typeScore                                    =  $row["rate_typeScore"];</v>
      </c>
      <c r="X254" t="str">
        <f t="shared" si="102"/>
        <v xml:space="preserve">         localStorage.rate_typeScore                              = '&lt;php? echo $rate_typeScore?&gt;' ;</v>
      </c>
      <c r="Y254" t="str">
        <f t="shared" si="82"/>
        <v>$rate_typeScore                              =  $_POST['rate_typeScore'] ;</v>
      </c>
      <c r="Z254" t="str">
        <f t="shared" si="86"/>
        <v xml:space="preserve">       localStorage.rate_typeScore                              =  document.ScoreCardForm.rate_typeScore.value;</v>
      </c>
      <c r="AA254" t="str">
        <f t="shared" si="87"/>
        <v xml:space="preserve">   document.ScoreCardForm.rate_typeScore.value =  localStorage.rate_typeScore;</v>
      </c>
      <c r="AB254" t="s">
        <v>449</v>
      </c>
      <c r="AC254" t="str">
        <f t="shared" si="88"/>
        <v xml:space="preserve">           rate_typeScore  FLOAT,</v>
      </c>
      <c r="AD254" t="str">
        <f t="shared" si="103"/>
        <v xml:space="preserve">       rate_typeScore                              = '$rate_typeScore',</v>
      </c>
    </row>
    <row r="255" spans="1:30" x14ac:dyDescent="0.25">
      <c r="A255">
        <v>253</v>
      </c>
      <c r="B255" t="s">
        <v>869</v>
      </c>
      <c r="C255" t="s">
        <v>1530</v>
      </c>
      <c r="D255" t="str">
        <f t="shared" si="83"/>
        <v>rate_typeComment</v>
      </c>
      <c r="E255" t="str">
        <f t="shared" si="84"/>
        <v>rate_typeComment</v>
      </c>
      <c r="F255" s="3">
        <f t="shared" si="89"/>
        <v>16</v>
      </c>
      <c r="G255" s="3">
        <f>MAX(F:F)</f>
        <v>43</v>
      </c>
      <c r="H255" s="14" t="str">
        <f t="shared" si="90"/>
        <v xml:space="preserve">rate_typeComment                           </v>
      </c>
      <c r="I255" t="str">
        <f>D255</f>
        <v>rate_typeComment</v>
      </c>
      <c r="J255" s="3">
        <f t="shared" si="91"/>
        <v>16</v>
      </c>
      <c r="K255" s="3">
        <f>MAX(J:J)</f>
        <v>43</v>
      </c>
      <c r="L255" s="14" t="str">
        <f t="shared" si="92"/>
        <v xml:space="preserve">rate_typeComment                           </v>
      </c>
      <c r="M255" t="str">
        <f t="shared" si="93"/>
        <v>'rate_typeComment'</v>
      </c>
      <c r="N255" t="str">
        <f t="shared" si="94"/>
        <v>$rate_typeComment</v>
      </c>
      <c r="O255" t="str">
        <f t="shared" si="95"/>
        <v>'$rate_typeComment'</v>
      </c>
      <c r="P255">
        <f t="shared" si="96"/>
        <v>19</v>
      </c>
      <c r="Q255" s="3">
        <f>MAX(P:P)</f>
        <v>46</v>
      </c>
      <c r="R255" s="9" t="str">
        <f t="shared" si="97"/>
        <v xml:space="preserve">localStorage.rate_typeComment                           </v>
      </c>
      <c r="S255" s="7" t="str">
        <f t="shared" si="85"/>
        <v>BehavioralAnalysis</v>
      </c>
      <c r="T255" t="str">
        <f t="shared" si="98"/>
        <v xml:space="preserve">'$rate_typeComment'                           </v>
      </c>
      <c r="U255" t="str">
        <f t="shared" si="99"/>
        <v>$rate_typeComment                            = NULL;// BehavioralAnalysis</v>
      </c>
      <c r="V255" t="str">
        <f t="shared" si="100"/>
        <v xml:space="preserve">       if (typeof(localStorage.rate_typeComment                           )==  "undefined") { localStorage.rate_typeComment                            = ""};</v>
      </c>
      <c r="W255" t="str">
        <f t="shared" si="101"/>
        <v xml:space="preserve">         $rate_typeComment                                  =  $row["rate_typeComment"];</v>
      </c>
      <c r="X255" t="str">
        <f t="shared" si="102"/>
        <v xml:space="preserve">         localStorage.rate_typeComment                            = '&lt;php? echo $rate_typeComment?&gt;' ;</v>
      </c>
      <c r="Y255" t="str">
        <f t="shared" si="82"/>
        <v>$rate_typeComment                            =  $_POST['rate_typeComment'] ;</v>
      </c>
      <c r="Z255" t="str">
        <f t="shared" si="86"/>
        <v xml:space="preserve">       localStorage.rate_typeComment                            =  document.ScoreCardForm.rate_typeComment.value;</v>
      </c>
      <c r="AA255" t="str">
        <f t="shared" si="87"/>
        <v xml:space="preserve">   document.ScoreCardForm.rate_typeComment.value =  localStorage.rate_typeComment;</v>
      </c>
      <c r="AB255" t="s">
        <v>1552</v>
      </c>
      <c r="AC255" t="str">
        <f t="shared" si="88"/>
        <v xml:space="preserve">           rate_typeComment  VARCHAR(250),</v>
      </c>
      <c r="AD255" t="str">
        <f t="shared" si="103"/>
        <v xml:space="preserve">       rate_typeComment                            = '$rate_typeComment',</v>
      </c>
    </row>
    <row r="256" spans="1:30" x14ac:dyDescent="0.25">
      <c r="A256">
        <v>254</v>
      </c>
      <c r="B256" t="s">
        <v>869</v>
      </c>
      <c r="C256" t="s">
        <v>1363</v>
      </c>
      <c r="D256" t="str">
        <f t="shared" si="83"/>
        <v>loan_maturityRating</v>
      </c>
      <c r="E256" t="str">
        <f t="shared" si="84"/>
        <v>loan_maturityRating</v>
      </c>
      <c r="F256" s="3">
        <f t="shared" si="89"/>
        <v>19</v>
      </c>
      <c r="G256" s="3">
        <f>MAX(F:F)</f>
        <v>43</v>
      </c>
      <c r="H256" s="14" t="str">
        <f t="shared" si="90"/>
        <v xml:space="preserve">loan_maturityRating                        </v>
      </c>
      <c r="I256" t="str">
        <f>D256</f>
        <v>loan_maturityRating</v>
      </c>
      <c r="J256" s="3">
        <f t="shared" si="91"/>
        <v>19</v>
      </c>
      <c r="K256" s="3">
        <f>MAX(J:J)</f>
        <v>43</v>
      </c>
      <c r="L256" s="14" t="str">
        <f t="shared" si="92"/>
        <v xml:space="preserve">loan_maturityRating                        </v>
      </c>
      <c r="M256" t="str">
        <f t="shared" si="93"/>
        <v>'loan_maturityRating'</v>
      </c>
      <c r="N256" t="str">
        <f t="shared" si="94"/>
        <v>$loan_maturityRating</v>
      </c>
      <c r="O256" t="str">
        <f t="shared" si="95"/>
        <v>'$loan_maturityRating'</v>
      </c>
      <c r="P256">
        <f t="shared" si="96"/>
        <v>22</v>
      </c>
      <c r="Q256" s="3">
        <f>MAX(P:P)</f>
        <v>46</v>
      </c>
      <c r="R256" s="9" t="str">
        <f t="shared" si="97"/>
        <v xml:space="preserve">localStorage.loan_maturityRating                        </v>
      </c>
      <c r="S256" s="7" t="str">
        <f t="shared" si="85"/>
        <v>BehavioralAnalysis</v>
      </c>
      <c r="T256" t="str">
        <f t="shared" si="98"/>
        <v xml:space="preserve">'$loan_maturityRating'                        </v>
      </c>
      <c r="U256" t="str">
        <f t="shared" si="99"/>
        <v>$loan_maturityRating                         = NULL;// BehavioralAnalysis</v>
      </c>
      <c r="V256" t="str">
        <f t="shared" si="100"/>
        <v xml:space="preserve">       if (typeof(localStorage.loan_maturityRating                        )==  "undefined") { localStorage.loan_maturityRating                         = "Medium"};</v>
      </c>
      <c r="W256" t="str">
        <f t="shared" si="101"/>
        <v xml:space="preserve">         $loan_maturityRating                               =  $row["loan_maturityRating"];</v>
      </c>
      <c r="X256" t="str">
        <f t="shared" si="102"/>
        <v xml:space="preserve">         localStorage.loan_maturityRating                         = '&lt;php? echo $loan_maturityRating?&gt;' ;</v>
      </c>
      <c r="Y256" t="str">
        <f t="shared" si="82"/>
        <v>$loan_maturityRating                         =  $_POST['loan_maturityRating'] ;</v>
      </c>
      <c r="Z256" t="str">
        <f t="shared" si="86"/>
        <v xml:space="preserve">       localStorage.loan_maturityRating                         =  document.ScoreCardForm.loan_maturityRating.value;</v>
      </c>
      <c r="AA256" t="str">
        <f t="shared" si="87"/>
        <v xml:space="preserve">   document.ScoreCardForm.loan_maturityRating.value =  localStorage.loan_maturityRating;</v>
      </c>
      <c r="AB256" t="s">
        <v>449</v>
      </c>
      <c r="AC256" t="str">
        <f t="shared" si="88"/>
        <v xml:space="preserve">           loan_maturityRating  FLOAT,</v>
      </c>
      <c r="AD256" t="str">
        <f t="shared" si="103"/>
        <v xml:space="preserve">       loan_maturityRating                         = '$loan_maturityRating',</v>
      </c>
    </row>
    <row r="257" spans="1:30" x14ac:dyDescent="0.25">
      <c r="A257">
        <v>255</v>
      </c>
      <c r="B257" t="s">
        <v>869</v>
      </c>
      <c r="C257" t="s">
        <v>1364</v>
      </c>
      <c r="D257" t="str">
        <f t="shared" si="83"/>
        <v>loan_maturityMaxScore</v>
      </c>
      <c r="E257" t="str">
        <f t="shared" si="84"/>
        <v>loan_maturityMaxScore</v>
      </c>
      <c r="F257" s="3">
        <f t="shared" si="89"/>
        <v>21</v>
      </c>
      <c r="G257" s="3">
        <f>MAX(F:F)</f>
        <v>43</v>
      </c>
      <c r="H257" s="14" t="str">
        <f t="shared" si="90"/>
        <v xml:space="preserve">loan_maturityMaxScore                      </v>
      </c>
      <c r="I257" t="str">
        <f>D257</f>
        <v>loan_maturityMaxScore</v>
      </c>
      <c r="J257" s="3">
        <f t="shared" si="91"/>
        <v>21</v>
      </c>
      <c r="K257" s="3">
        <f>MAX(J:J)</f>
        <v>43</v>
      </c>
      <c r="L257" s="14" t="str">
        <f t="shared" si="92"/>
        <v xml:space="preserve">loan_maturityMaxScore                      </v>
      </c>
      <c r="M257" t="str">
        <f t="shared" si="93"/>
        <v>'loan_maturityMaxScore'</v>
      </c>
      <c r="N257" t="str">
        <f t="shared" si="94"/>
        <v>$loan_maturityMaxScore</v>
      </c>
      <c r="O257" t="str">
        <f t="shared" si="95"/>
        <v>'$loan_maturityMaxScore'</v>
      </c>
      <c r="P257">
        <f t="shared" si="96"/>
        <v>24</v>
      </c>
      <c r="Q257" s="3">
        <f>MAX(P:P)</f>
        <v>46</v>
      </c>
      <c r="R257" s="9" t="str">
        <f t="shared" si="97"/>
        <v xml:space="preserve">localStorage.loan_maturityMaxScore                      </v>
      </c>
      <c r="S257" s="7" t="str">
        <f t="shared" si="85"/>
        <v>BehavioralAnalysis</v>
      </c>
      <c r="T257" t="str">
        <f t="shared" si="98"/>
        <v xml:space="preserve">'$loan_maturityMaxScore'                      </v>
      </c>
      <c r="U257" t="str">
        <f t="shared" si="99"/>
        <v>$loan_maturityMaxScore                       = NULL;// BehavioralAnalysis</v>
      </c>
      <c r="V257" t="str">
        <f t="shared" si="100"/>
        <v xml:space="preserve">       if (typeof(localStorage.loan_maturityMaxScore                      )==  "undefined") { localStorage.loan_maturityMaxScore                       = 0};</v>
      </c>
      <c r="W257" t="str">
        <f t="shared" si="101"/>
        <v xml:space="preserve">         $loan_maturityMaxScore                             =  $row["loan_maturityMaxScore"];</v>
      </c>
      <c r="X257" t="str">
        <f t="shared" si="102"/>
        <v xml:space="preserve">         localStorage.loan_maturityMaxScore                       = '&lt;php? echo $loan_maturityMaxScore?&gt;' ;</v>
      </c>
      <c r="Y257" t="str">
        <f t="shared" si="82"/>
        <v>$loan_maturityMaxScore                       =  $_POST['loan_maturityMaxScore'] ;</v>
      </c>
      <c r="Z257" t="str">
        <f t="shared" si="86"/>
        <v xml:space="preserve">       localStorage.loan_maturityMaxScore                       =  document.ScoreCardForm.loan_maturityMaxScore.value;</v>
      </c>
      <c r="AA257" t="str">
        <f t="shared" si="87"/>
        <v xml:space="preserve">   document.ScoreCardForm.loan_maturityMaxScore.value =  localStorage.loan_maturityMaxScore;</v>
      </c>
      <c r="AB257" t="s">
        <v>449</v>
      </c>
      <c r="AC257" t="str">
        <f t="shared" si="88"/>
        <v xml:space="preserve">           loan_maturityMaxScore  FLOAT,</v>
      </c>
      <c r="AD257" t="str">
        <f t="shared" si="103"/>
        <v xml:space="preserve">       loan_maturityMaxScore                       = '$loan_maturityMaxScore',</v>
      </c>
    </row>
    <row r="258" spans="1:30" x14ac:dyDescent="0.25">
      <c r="A258">
        <v>256</v>
      </c>
      <c r="B258" t="s">
        <v>869</v>
      </c>
      <c r="C258" t="s">
        <v>1365</v>
      </c>
      <c r="D258" t="str">
        <f t="shared" si="83"/>
        <v>loan_maturityScore</v>
      </c>
      <c r="E258" t="str">
        <f t="shared" si="84"/>
        <v>loan_maturityScore</v>
      </c>
      <c r="F258" s="3">
        <f t="shared" si="89"/>
        <v>18</v>
      </c>
      <c r="G258" s="3">
        <f>MAX(F:F)</f>
        <v>43</v>
      </c>
      <c r="H258" s="14" t="str">
        <f t="shared" si="90"/>
        <v xml:space="preserve">loan_maturityScore                         </v>
      </c>
      <c r="I258" t="str">
        <f>D258</f>
        <v>loan_maturityScore</v>
      </c>
      <c r="J258" s="3">
        <f t="shared" si="91"/>
        <v>18</v>
      </c>
      <c r="K258" s="3">
        <f>MAX(J:J)</f>
        <v>43</v>
      </c>
      <c r="L258" s="14" t="str">
        <f t="shared" si="92"/>
        <v xml:space="preserve">loan_maturityScore                         </v>
      </c>
      <c r="M258" t="str">
        <f t="shared" si="93"/>
        <v>'loan_maturityScore'</v>
      </c>
      <c r="N258" t="str">
        <f t="shared" si="94"/>
        <v>$loan_maturityScore</v>
      </c>
      <c r="O258" t="str">
        <f t="shared" si="95"/>
        <v>'$loan_maturityScore'</v>
      </c>
      <c r="P258">
        <f t="shared" si="96"/>
        <v>21</v>
      </c>
      <c r="Q258" s="3">
        <f>MAX(P:P)</f>
        <v>46</v>
      </c>
      <c r="R258" s="9" t="str">
        <f t="shared" si="97"/>
        <v xml:space="preserve">localStorage.loan_maturityScore                         </v>
      </c>
      <c r="S258" s="7" t="str">
        <f t="shared" si="85"/>
        <v>BehavioralAnalysis</v>
      </c>
      <c r="T258" t="str">
        <f t="shared" si="98"/>
        <v xml:space="preserve">'$loan_maturityScore'                         </v>
      </c>
      <c r="U258" t="str">
        <f t="shared" si="99"/>
        <v>$loan_maturityScore                          = NULL;// BehavioralAnalysis</v>
      </c>
      <c r="V258" t="str">
        <f t="shared" si="100"/>
        <v xml:space="preserve">       if (typeof(localStorage.loan_maturityScore                         )==  "undefined") { localStorage.loan_maturityScore                          = 0};</v>
      </c>
      <c r="W258" t="str">
        <f t="shared" si="101"/>
        <v xml:space="preserve">         $loan_maturityScore                                =  $row["loan_maturityScore"];</v>
      </c>
      <c r="X258" t="str">
        <f t="shared" si="102"/>
        <v xml:space="preserve">         localStorage.loan_maturityScore                          = '&lt;php? echo $loan_maturityScore?&gt;' ;</v>
      </c>
      <c r="Y258" t="str">
        <f t="shared" si="82"/>
        <v>$loan_maturityScore                          =  $_POST['loan_maturityScore'] ;</v>
      </c>
      <c r="Z258" t="str">
        <f t="shared" si="86"/>
        <v xml:space="preserve">       localStorage.loan_maturityScore                          =  document.ScoreCardForm.loan_maturityScore.value;</v>
      </c>
      <c r="AA258" t="str">
        <f t="shared" si="87"/>
        <v xml:space="preserve">   document.ScoreCardForm.loan_maturityScore.value =  localStorage.loan_maturityScore;</v>
      </c>
      <c r="AB258" t="s">
        <v>449</v>
      </c>
      <c r="AC258" t="str">
        <f t="shared" si="88"/>
        <v xml:space="preserve">           loan_maturityScore  FLOAT,</v>
      </c>
      <c r="AD258" t="str">
        <f t="shared" si="103"/>
        <v xml:space="preserve">       loan_maturityScore                          = '$loan_maturityScore',</v>
      </c>
    </row>
    <row r="259" spans="1:30" x14ac:dyDescent="0.25">
      <c r="A259">
        <v>257</v>
      </c>
      <c r="B259" t="s">
        <v>869</v>
      </c>
      <c r="C259" t="s">
        <v>1531</v>
      </c>
      <c r="D259" t="str">
        <f t="shared" si="83"/>
        <v>loan_maturityComment</v>
      </c>
      <c r="E259" t="str">
        <f t="shared" si="84"/>
        <v>loan_maturityComment</v>
      </c>
      <c r="F259" s="3">
        <f t="shared" si="89"/>
        <v>20</v>
      </c>
      <c r="G259" s="3">
        <f>MAX(F:F)</f>
        <v>43</v>
      </c>
      <c r="H259" s="14" t="str">
        <f t="shared" si="90"/>
        <v xml:space="preserve">loan_maturityComment                       </v>
      </c>
      <c r="I259" t="str">
        <f>D259</f>
        <v>loan_maturityComment</v>
      </c>
      <c r="J259" s="3">
        <f t="shared" si="91"/>
        <v>20</v>
      </c>
      <c r="K259" s="3">
        <f>MAX(J:J)</f>
        <v>43</v>
      </c>
      <c r="L259" s="14" t="str">
        <f t="shared" si="92"/>
        <v xml:space="preserve">loan_maturityComment                       </v>
      </c>
      <c r="M259" t="str">
        <f t="shared" si="93"/>
        <v>'loan_maturityComment'</v>
      </c>
      <c r="N259" t="str">
        <f t="shared" si="94"/>
        <v>$loan_maturityComment</v>
      </c>
      <c r="O259" t="str">
        <f t="shared" si="95"/>
        <v>'$loan_maturityComment'</v>
      </c>
      <c r="P259">
        <f t="shared" si="96"/>
        <v>23</v>
      </c>
      <c r="Q259" s="3">
        <f>MAX(P:P)</f>
        <v>46</v>
      </c>
      <c r="R259" s="9" t="str">
        <f t="shared" si="97"/>
        <v xml:space="preserve">localStorage.loan_maturityComment                       </v>
      </c>
      <c r="S259" s="7" t="str">
        <f t="shared" si="85"/>
        <v>BehavioralAnalysis</v>
      </c>
      <c r="T259" t="str">
        <f t="shared" si="98"/>
        <v xml:space="preserve">'$loan_maturityComment'                       </v>
      </c>
      <c r="U259" t="str">
        <f t="shared" si="99"/>
        <v>$loan_maturityComment                        = NULL;// BehavioralAnalysis</v>
      </c>
      <c r="V259" t="str">
        <f t="shared" si="100"/>
        <v xml:space="preserve">       if (typeof(localStorage.loan_maturityComment                       )==  "undefined") { localStorage.loan_maturityComment                        = ""};</v>
      </c>
      <c r="W259" t="str">
        <f t="shared" si="101"/>
        <v xml:space="preserve">         $loan_maturityComment                              =  $row["loan_maturityComment"];</v>
      </c>
      <c r="X259" t="str">
        <f t="shared" si="102"/>
        <v xml:space="preserve">         localStorage.loan_maturityComment                        = '&lt;php? echo $loan_maturityComment?&gt;' ;</v>
      </c>
      <c r="Y259" t="str">
        <f t="shared" ref="Y259:Y304" si="104">SUBSTITUTE(T259,"'","")&amp;" =  "&amp;"$_POST["&amp;M259&amp;"] "&amp;";"</f>
        <v>$loan_maturityComment                        =  $_POST['loan_maturityComment'] ;</v>
      </c>
      <c r="Z259" t="str">
        <f t="shared" si="86"/>
        <v xml:space="preserve">       localStorage.loan_maturityComment                        =  document.ScoreCardForm.loan_maturityComment.value;</v>
      </c>
      <c r="AA259" t="str">
        <f t="shared" si="87"/>
        <v xml:space="preserve">   document.ScoreCardForm.loan_maturityComment.value =  localStorage.loan_maturityComment;</v>
      </c>
      <c r="AB259" t="s">
        <v>1552</v>
      </c>
      <c r="AC259" t="str">
        <f t="shared" si="88"/>
        <v xml:space="preserve">           loan_maturityComment  VARCHAR(250),</v>
      </c>
      <c r="AD259" t="str">
        <f t="shared" si="103"/>
        <v xml:space="preserve">       loan_maturityComment                        = '$loan_maturityComment',</v>
      </c>
    </row>
    <row r="260" spans="1:30" x14ac:dyDescent="0.25">
      <c r="A260">
        <v>258</v>
      </c>
      <c r="B260" t="s">
        <v>869</v>
      </c>
      <c r="C260" t="s">
        <v>1366</v>
      </c>
      <c r="D260" t="str">
        <f t="shared" ref="D260:D304" si="105">C260</f>
        <v>relationshipRating</v>
      </c>
      <c r="E260" t="str">
        <f t="shared" ref="E260:E304" si="106">C260</f>
        <v>relationshipRating</v>
      </c>
      <c r="F260" s="3">
        <f t="shared" si="89"/>
        <v>18</v>
      </c>
      <c r="G260" s="3">
        <f>MAX(F:F)</f>
        <v>43</v>
      </c>
      <c r="H260" s="14" t="str">
        <f t="shared" si="90"/>
        <v xml:space="preserve">relationshipRating                         </v>
      </c>
      <c r="I260" t="str">
        <f>D260</f>
        <v>relationshipRating</v>
      </c>
      <c r="J260" s="3">
        <f t="shared" si="91"/>
        <v>18</v>
      </c>
      <c r="K260" s="3">
        <f>MAX(J:J)</f>
        <v>43</v>
      </c>
      <c r="L260" s="14" t="str">
        <f t="shared" si="92"/>
        <v xml:space="preserve">relationshipRating                         </v>
      </c>
      <c r="M260" t="str">
        <f t="shared" si="93"/>
        <v>'relationshipRating'</v>
      </c>
      <c r="N260" t="str">
        <f t="shared" si="94"/>
        <v>$relationshipRating</v>
      </c>
      <c r="O260" t="str">
        <f t="shared" si="95"/>
        <v>'$relationshipRating'</v>
      </c>
      <c r="P260">
        <f t="shared" si="96"/>
        <v>21</v>
      </c>
      <c r="Q260" s="3">
        <f>MAX(P:P)</f>
        <v>46</v>
      </c>
      <c r="R260" s="9" t="str">
        <f t="shared" si="97"/>
        <v xml:space="preserve">localStorage.relationshipRating                         </v>
      </c>
      <c r="S260" s="7" t="str">
        <f t="shared" ref="S260:S304" si="107">B260</f>
        <v>BehavioralAnalysis</v>
      </c>
      <c r="T260" t="str">
        <f t="shared" si="98"/>
        <v xml:space="preserve">'$relationshipRating'                         </v>
      </c>
      <c r="U260" t="str">
        <f t="shared" si="99"/>
        <v>$relationshipRating                          = NULL;// BehavioralAnalysis</v>
      </c>
      <c r="V260" t="str">
        <f t="shared" si="100"/>
        <v xml:space="preserve">       if (typeof(localStorage.relationshipRating                         )==  "undefined") { localStorage.relationshipRating                          = "Medium"};</v>
      </c>
      <c r="W260" t="str">
        <f t="shared" si="101"/>
        <v xml:space="preserve">         $relationshipRating                                =  $row["relationshipRating"];</v>
      </c>
      <c r="X260" t="str">
        <f t="shared" si="102"/>
        <v xml:space="preserve">         localStorage.relationshipRating                          = '&lt;php? echo $relationshipRating?&gt;' ;</v>
      </c>
      <c r="Y260" t="str">
        <f t="shared" si="104"/>
        <v>$relationshipRating                          =  $_POST['relationshipRating'] ;</v>
      </c>
      <c r="Z260" t="str">
        <f t="shared" ref="Z260:Z304" si="108">"       "&amp;R260&amp;" =  document.ScoreCardForm."&amp;I260&amp;".value;"</f>
        <v xml:space="preserve">       localStorage.relationshipRating                          =  document.ScoreCardForm.relationshipRating.value;</v>
      </c>
      <c r="AA260" t="str">
        <f t="shared" ref="AA260:AA304" si="109">"   document.ScoreCardForm."&amp;I260&amp;".value"&amp;" =  "&amp;TRIM(R260)&amp;";"</f>
        <v xml:space="preserve">   document.ScoreCardForm.relationshipRating.value =  localStorage.relationshipRating;</v>
      </c>
      <c r="AB260" t="s">
        <v>449</v>
      </c>
      <c r="AC260" t="str">
        <f t="shared" ref="AC260:AC303" si="110" xml:space="preserve"> "           "&amp;I260&amp;"  "&amp;AB260&amp;","</f>
        <v xml:space="preserve">           relationshipRating  FLOAT,</v>
      </c>
      <c r="AD260" t="str">
        <f t="shared" si="103"/>
        <v xml:space="preserve">       relationshipRating                          = '$relationshipRating',</v>
      </c>
    </row>
    <row r="261" spans="1:30" x14ac:dyDescent="0.25">
      <c r="A261">
        <v>259</v>
      </c>
      <c r="B261" t="s">
        <v>869</v>
      </c>
      <c r="C261" t="s">
        <v>1367</v>
      </c>
      <c r="D261" t="str">
        <f t="shared" si="105"/>
        <v>relationshipMaxScore</v>
      </c>
      <c r="E261" t="str">
        <f t="shared" si="106"/>
        <v>relationshipMaxScore</v>
      </c>
      <c r="F261" s="3">
        <f t="shared" si="89"/>
        <v>20</v>
      </c>
      <c r="G261" s="3">
        <f>MAX(F:F)</f>
        <v>43</v>
      </c>
      <c r="H261" s="14" t="str">
        <f t="shared" si="90"/>
        <v xml:space="preserve">relationshipMaxScore                       </v>
      </c>
      <c r="I261" t="str">
        <f>D261</f>
        <v>relationshipMaxScore</v>
      </c>
      <c r="J261" s="3">
        <f t="shared" si="91"/>
        <v>20</v>
      </c>
      <c r="K261" s="3">
        <f>MAX(J:J)</f>
        <v>43</v>
      </c>
      <c r="L261" s="14" t="str">
        <f t="shared" si="92"/>
        <v xml:space="preserve">relationshipMaxScore                       </v>
      </c>
      <c r="M261" t="str">
        <f t="shared" si="93"/>
        <v>'relationshipMaxScore'</v>
      </c>
      <c r="N261" t="str">
        <f t="shared" si="94"/>
        <v>$relationshipMaxScore</v>
      </c>
      <c r="O261" t="str">
        <f t="shared" si="95"/>
        <v>'$relationshipMaxScore'</v>
      </c>
      <c r="P261">
        <f t="shared" si="96"/>
        <v>23</v>
      </c>
      <c r="Q261" s="3">
        <f>MAX(P:P)</f>
        <v>46</v>
      </c>
      <c r="R261" s="9" t="str">
        <f t="shared" si="97"/>
        <v xml:space="preserve">localStorage.relationshipMaxScore                       </v>
      </c>
      <c r="S261" s="7" t="str">
        <f t="shared" si="107"/>
        <v>BehavioralAnalysis</v>
      </c>
      <c r="T261" t="str">
        <f t="shared" si="98"/>
        <v xml:space="preserve">'$relationshipMaxScore'                       </v>
      </c>
      <c r="U261" t="str">
        <f t="shared" si="99"/>
        <v>$relationshipMaxScore                        = NULL;// BehavioralAnalysis</v>
      </c>
      <c r="V261" t="str">
        <f t="shared" si="100"/>
        <v xml:space="preserve">       if (typeof(localStorage.relationshipMaxScore                       )==  "undefined") { localStorage.relationshipMaxScore                        = 0};</v>
      </c>
      <c r="W261" t="str">
        <f t="shared" si="101"/>
        <v xml:space="preserve">         $relationshipMaxScore                              =  $row["relationshipMaxScore"];</v>
      </c>
      <c r="X261" t="str">
        <f t="shared" si="102"/>
        <v xml:space="preserve">         localStorage.relationshipMaxScore                        = '&lt;php? echo $relationshipMaxScore?&gt;' ;</v>
      </c>
      <c r="Y261" t="str">
        <f t="shared" si="104"/>
        <v>$relationshipMaxScore                        =  $_POST['relationshipMaxScore'] ;</v>
      </c>
      <c r="Z261" t="str">
        <f t="shared" si="108"/>
        <v xml:space="preserve">       localStorage.relationshipMaxScore                        =  document.ScoreCardForm.relationshipMaxScore.value;</v>
      </c>
      <c r="AA261" t="str">
        <f t="shared" si="109"/>
        <v xml:space="preserve">   document.ScoreCardForm.relationshipMaxScore.value =  localStorage.relationshipMaxScore;</v>
      </c>
      <c r="AB261" t="s">
        <v>449</v>
      </c>
      <c r="AC261" t="str">
        <f t="shared" si="110"/>
        <v xml:space="preserve">           relationshipMaxScore  FLOAT,</v>
      </c>
      <c r="AD261" t="str">
        <f t="shared" si="103"/>
        <v xml:space="preserve">       relationshipMaxScore                        = '$relationshipMaxScore',</v>
      </c>
    </row>
    <row r="262" spans="1:30" x14ac:dyDescent="0.25">
      <c r="A262">
        <v>260</v>
      </c>
      <c r="B262" t="s">
        <v>869</v>
      </c>
      <c r="C262" t="s">
        <v>1368</v>
      </c>
      <c r="D262" t="str">
        <f t="shared" si="105"/>
        <v>relationshipScore</v>
      </c>
      <c r="E262" t="str">
        <f t="shared" si="106"/>
        <v>relationshipScore</v>
      </c>
      <c r="F262" s="3">
        <f t="shared" si="89"/>
        <v>17</v>
      </c>
      <c r="G262" s="3">
        <f>MAX(F:F)</f>
        <v>43</v>
      </c>
      <c r="H262" s="14" t="str">
        <f t="shared" si="90"/>
        <v xml:space="preserve">relationshipScore                          </v>
      </c>
      <c r="I262" t="str">
        <f>D262</f>
        <v>relationshipScore</v>
      </c>
      <c r="J262" s="3">
        <f t="shared" si="91"/>
        <v>17</v>
      </c>
      <c r="K262" s="3">
        <f>MAX(J:J)</f>
        <v>43</v>
      </c>
      <c r="L262" s="14" t="str">
        <f t="shared" si="92"/>
        <v xml:space="preserve">relationshipScore                          </v>
      </c>
      <c r="M262" t="str">
        <f t="shared" si="93"/>
        <v>'relationshipScore'</v>
      </c>
      <c r="N262" t="str">
        <f t="shared" si="94"/>
        <v>$relationshipScore</v>
      </c>
      <c r="O262" t="str">
        <f t="shared" si="95"/>
        <v>'$relationshipScore'</v>
      </c>
      <c r="P262">
        <f t="shared" si="96"/>
        <v>20</v>
      </c>
      <c r="Q262" s="3">
        <f>MAX(P:P)</f>
        <v>46</v>
      </c>
      <c r="R262" s="9" t="str">
        <f t="shared" si="97"/>
        <v xml:space="preserve">localStorage.relationshipScore                          </v>
      </c>
      <c r="S262" s="7" t="str">
        <f t="shared" si="107"/>
        <v>BehavioralAnalysis</v>
      </c>
      <c r="T262" t="str">
        <f t="shared" si="98"/>
        <v xml:space="preserve">'$relationshipScore'                          </v>
      </c>
      <c r="U262" t="str">
        <f t="shared" si="99"/>
        <v>$relationshipScore                           = NULL;// BehavioralAnalysis</v>
      </c>
      <c r="V262" t="str">
        <f t="shared" si="100"/>
        <v xml:space="preserve">       if (typeof(localStorage.relationshipScore                          )==  "undefined") { localStorage.relationshipScore                           = 0};</v>
      </c>
      <c r="W262" t="str">
        <f t="shared" si="101"/>
        <v xml:space="preserve">         $relationshipScore                                 =  $row["relationshipScore"];</v>
      </c>
      <c r="X262" t="str">
        <f t="shared" si="102"/>
        <v xml:space="preserve">         localStorage.relationshipScore                           = '&lt;php? echo $relationshipScore?&gt;' ;</v>
      </c>
      <c r="Y262" t="str">
        <f t="shared" si="104"/>
        <v>$relationshipScore                           =  $_POST['relationshipScore'] ;</v>
      </c>
      <c r="Z262" t="str">
        <f t="shared" si="108"/>
        <v xml:space="preserve">       localStorage.relationshipScore                           =  document.ScoreCardForm.relationshipScore.value;</v>
      </c>
      <c r="AA262" t="str">
        <f t="shared" si="109"/>
        <v xml:space="preserve">   document.ScoreCardForm.relationshipScore.value =  localStorage.relationshipScore;</v>
      </c>
      <c r="AB262" t="s">
        <v>449</v>
      </c>
      <c r="AC262" t="str">
        <f t="shared" si="110"/>
        <v xml:space="preserve">           relationshipScore  FLOAT,</v>
      </c>
      <c r="AD262" t="str">
        <f t="shared" si="103"/>
        <v xml:space="preserve">       relationshipScore                           = '$relationshipScore',</v>
      </c>
    </row>
    <row r="263" spans="1:30" x14ac:dyDescent="0.25">
      <c r="A263">
        <v>261</v>
      </c>
      <c r="B263" t="s">
        <v>869</v>
      </c>
      <c r="C263" t="s">
        <v>1369</v>
      </c>
      <c r="D263" t="str">
        <f t="shared" si="105"/>
        <v>total_bbs_productsRating</v>
      </c>
      <c r="E263" t="str">
        <f t="shared" si="106"/>
        <v>total_bbs_productsRating</v>
      </c>
      <c r="F263" s="3">
        <f t="shared" si="89"/>
        <v>24</v>
      </c>
      <c r="G263" s="3">
        <f>MAX(F:F)</f>
        <v>43</v>
      </c>
      <c r="H263" s="14" t="str">
        <f t="shared" si="90"/>
        <v xml:space="preserve">total_bbs_productsRating                   </v>
      </c>
      <c r="I263" t="str">
        <f>D263</f>
        <v>total_bbs_productsRating</v>
      </c>
      <c r="J263" s="3">
        <f t="shared" si="91"/>
        <v>24</v>
      </c>
      <c r="K263" s="3">
        <f>MAX(J:J)</f>
        <v>43</v>
      </c>
      <c r="L263" s="14" t="str">
        <f t="shared" si="92"/>
        <v xml:space="preserve">total_bbs_productsRating                   </v>
      </c>
      <c r="M263" t="str">
        <f t="shared" si="93"/>
        <v>'total_bbs_productsRating'</v>
      </c>
      <c r="N263" t="str">
        <f t="shared" si="94"/>
        <v>$total_bbs_productsRating</v>
      </c>
      <c r="O263" t="str">
        <f t="shared" si="95"/>
        <v>'$total_bbs_productsRating'</v>
      </c>
      <c r="P263">
        <f t="shared" si="96"/>
        <v>27</v>
      </c>
      <c r="Q263" s="3">
        <f>MAX(P:P)</f>
        <v>46</v>
      </c>
      <c r="R263" s="9" t="str">
        <f t="shared" si="97"/>
        <v xml:space="preserve">localStorage.total_bbs_productsRating                   </v>
      </c>
      <c r="S263" s="7" t="str">
        <f t="shared" si="107"/>
        <v>BehavioralAnalysis</v>
      </c>
      <c r="T263" t="str">
        <f t="shared" si="98"/>
        <v xml:space="preserve">'$total_bbs_productsRating'                   </v>
      </c>
      <c r="U263" t="str">
        <f t="shared" si="99"/>
        <v>$total_bbs_productsRating                    = NULL;// BehavioralAnalysis</v>
      </c>
      <c r="V263" t="str">
        <f t="shared" si="100"/>
        <v xml:space="preserve">       if (typeof(localStorage.total_bbs_productsRating                   )==  "undefined") { localStorage.total_bbs_productsRating                    = "Medium"};</v>
      </c>
      <c r="W263" t="str">
        <f t="shared" si="101"/>
        <v xml:space="preserve">         $total_bbs_productsRating                          =  $row["total_bbs_productsRating"];</v>
      </c>
      <c r="X263" t="str">
        <f t="shared" si="102"/>
        <v xml:space="preserve">         localStorage.total_bbs_productsRating                    = '&lt;php? echo $total_bbs_productsRating?&gt;' ;</v>
      </c>
      <c r="Y263" t="str">
        <f t="shared" si="104"/>
        <v>$total_bbs_productsRating                    =  $_POST['total_bbs_productsRating'] ;</v>
      </c>
      <c r="Z263" t="str">
        <f t="shared" si="108"/>
        <v xml:space="preserve">       localStorage.total_bbs_productsRating                    =  document.ScoreCardForm.total_bbs_productsRating.value;</v>
      </c>
      <c r="AA263" t="str">
        <f t="shared" si="109"/>
        <v xml:space="preserve">   document.ScoreCardForm.total_bbs_productsRating.value =  localStorage.total_bbs_productsRating;</v>
      </c>
      <c r="AB263" t="s">
        <v>449</v>
      </c>
      <c r="AC263" t="str">
        <f t="shared" si="110"/>
        <v xml:space="preserve">           total_bbs_productsRating  FLOAT,</v>
      </c>
      <c r="AD263" t="str">
        <f t="shared" si="103"/>
        <v xml:space="preserve">       total_bbs_productsRating                    = '$total_bbs_productsRating',</v>
      </c>
    </row>
    <row r="264" spans="1:30" x14ac:dyDescent="0.25">
      <c r="A264">
        <v>262</v>
      </c>
      <c r="B264" t="s">
        <v>869</v>
      </c>
      <c r="C264" t="s">
        <v>1370</v>
      </c>
      <c r="D264" t="str">
        <f t="shared" si="105"/>
        <v>total_bbs_productsMaxScore</v>
      </c>
      <c r="E264" t="str">
        <f t="shared" si="106"/>
        <v>total_bbs_productsMaxScore</v>
      </c>
      <c r="F264" s="3">
        <f t="shared" si="89"/>
        <v>26</v>
      </c>
      <c r="G264" s="3">
        <f>MAX(F:F)</f>
        <v>43</v>
      </c>
      <c r="H264" s="14" t="str">
        <f t="shared" si="90"/>
        <v xml:space="preserve">total_bbs_productsMaxScore                 </v>
      </c>
      <c r="I264" t="str">
        <f>D264</f>
        <v>total_bbs_productsMaxScore</v>
      </c>
      <c r="J264" s="3">
        <f t="shared" si="91"/>
        <v>26</v>
      </c>
      <c r="K264" s="3">
        <f>MAX(J:J)</f>
        <v>43</v>
      </c>
      <c r="L264" s="14" t="str">
        <f t="shared" si="92"/>
        <v xml:space="preserve">total_bbs_productsMaxScore                 </v>
      </c>
      <c r="M264" t="str">
        <f t="shared" si="93"/>
        <v>'total_bbs_productsMaxScore'</v>
      </c>
      <c r="N264" t="str">
        <f t="shared" si="94"/>
        <v>$total_bbs_productsMaxScore</v>
      </c>
      <c r="O264" t="str">
        <f t="shared" si="95"/>
        <v>'$total_bbs_productsMaxScore'</v>
      </c>
      <c r="P264">
        <f t="shared" si="96"/>
        <v>29</v>
      </c>
      <c r="Q264" s="3">
        <f>MAX(P:P)</f>
        <v>46</v>
      </c>
      <c r="R264" s="9" t="str">
        <f t="shared" si="97"/>
        <v xml:space="preserve">localStorage.total_bbs_productsMaxScore                 </v>
      </c>
      <c r="S264" s="7" t="str">
        <f t="shared" si="107"/>
        <v>BehavioralAnalysis</v>
      </c>
      <c r="T264" t="str">
        <f t="shared" si="98"/>
        <v xml:space="preserve">'$total_bbs_productsMaxScore'                 </v>
      </c>
      <c r="U264" t="str">
        <f t="shared" si="99"/>
        <v>$total_bbs_productsMaxScore                  = NULL;// BehavioralAnalysis</v>
      </c>
      <c r="V264" t="str">
        <f t="shared" si="100"/>
        <v xml:space="preserve">       if (typeof(localStorage.total_bbs_productsMaxScore                 )==  "undefined") { localStorage.total_bbs_productsMaxScore                  = 0};</v>
      </c>
      <c r="W264" t="str">
        <f t="shared" si="101"/>
        <v xml:space="preserve">         $total_bbs_productsMaxScore                        =  $row["total_bbs_productsMaxScore"];</v>
      </c>
      <c r="X264" t="str">
        <f t="shared" si="102"/>
        <v xml:space="preserve">         localStorage.total_bbs_productsMaxScore                  = '&lt;php? echo $total_bbs_productsMaxScore?&gt;' ;</v>
      </c>
      <c r="Y264" t="str">
        <f t="shared" si="104"/>
        <v>$total_bbs_productsMaxScore                  =  $_POST['total_bbs_productsMaxScore'] ;</v>
      </c>
      <c r="Z264" t="str">
        <f t="shared" si="108"/>
        <v xml:space="preserve">       localStorage.total_bbs_productsMaxScore                  =  document.ScoreCardForm.total_bbs_productsMaxScore.value;</v>
      </c>
      <c r="AA264" t="str">
        <f t="shared" si="109"/>
        <v xml:space="preserve">   document.ScoreCardForm.total_bbs_productsMaxScore.value =  localStorage.total_bbs_productsMaxScore;</v>
      </c>
      <c r="AB264" t="s">
        <v>449</v>
      </c>
      <c r="AC264" t="str">
        <f t="shared" si="110"/>
        <v xml:space="preserve">           total_bbs_productsMaxScore  FLOAT,</v>
      </c>
      <c r="AD264" t="str">
        <f t="shared" si="103"/>
        <v xml:space="preserve">       total_bbs_productsMaxScore                  = '$total_bbs_productsMaxScore',</v>
      </c>
    </row>
    <row r="265" spans="1:30" x14ac:dyDescent="0.25">
      <c r="A265">
        <v>263</v>
      </c>
      <c r="B265" t="s">
        <v>869</v>
      </c>
      <c r="C265" t="s">
        <v>1371</v>
      </c>
      <c r="D265" t="str">
        <f t="shared" si="105"/>
        <v>total_bbs_productsScore</v>
      </c>
      <c r="E265" t="str">
        <f t="shared" si="106"/>
        <v>total_bbs_productsScore</v>
      </c>
      <c r="F265" s="3">
        <f t="shared" si="89"/>
        <v>23</v>
      </c>
      <c r="G265" s="3">
        <f>MAX(F:F)</f>
        <v>43</v>
      </c>
      <c r="H265" s="14" t="str">
        <f t="shared" si="90"/>
        <v xml:space="preserve">total_bbs_productsScore                    </v>
      </c>
      <c r="I265" t="str">
        <f>D265</f>
        <v>total_bbs_productsScore</v>
      </c>
      <c r="J265" s="3">
        <f t="shared" si="91"/>
        <v>23</v>
      </c>
      <c r="K265" s="3">
        <f>MAX(J:J)</f>
        <v>43</v>
      </c>
      <c r="L265" s="14" t="str">
        <f t="shared" si="92"/>
        <v xml:space="preserve">total_bbs_productsScore                    </v>
      </c>
      <c r="M265" t="str">
        <f t="shared" si="93"/>
        <v>'total_bbs_productsScore'</v>
      </c>
      <c r="N265" t="str">
        <f t="shared" si="94"/>
        <v>$total_bbs_productsScore</v>
      </c>
      <c r="O265" t="str">
        <f t="shared" si="95"/>
        <v>'$total_bbs_productsScore'</v>
      </c>
      <c r="P265">
        <f t="shared" si="96"/>
        <v>26</v>
      </c>
      <c r="Q265" s="3">
        <f>MAX(P:P)</f>
        <v>46</v>
      </c>
      <c r="R265" s="9" t="str">
        <f t="shared" si="97"/>
        <v xml:space="preserve">localStorage.total_bbs_productsScore                    </v>
      </c>
      <c r="S265" s="7" t="str">
        <f t="shared" si="107"/>
        <v>BehavioralAnalysis</v>
      </c>
      <c r="T265" t="str">
        <f t="shared" si="98"/>
        <v xml:space="preserve">'$total_bbs_productsScore'                    </v>
      </c>
      <c r="U265" t="str">
        <f t="shared" si="99"/>
        <v>$total_bbs_productsScore                     = NULL;// BehavioralAnalysis</v>
      </c>
      <c r="V265" t="str">
        <f t="shared" si="100"/>
        <v xml:space="preserve">       if (typeof(localStorage.total_bbs_productsScore                    )==  "undefined") { localStorage.total_bbs_productsScore                     = 0};</v>
      </c>
      <c r="W265" t="str">
        <f t="shared" si="101"/>
        <v xml:space="preserve">         $total_bbs_productsScore                           =  $row["total_bbs_productsScore"];</v>
      </c>
      <c r="X265" t="str">
        <f t="shared" si="102"/>
        <v xml:space="preserve">         localStorage.total_bbs_productsScore                     = '&lt;php? echo $total_bbs_productsScore?&gt;' ;</v>
      </c>
      <c r="Y265" t="str">
        <f t="shared" si="104"/>
        <v>$total_bbs_productsScore                     =  $_POST['total_bbs_productsScore'] ;</v>
      </c>
      <c r="Z265" t="str">
        <f t="shared" si="108"/>
        <v xml:space="preserve">       localStorage.total_bbs_productsScore                     =  document.ScoreCardForm.total_bbs_productsScore.value;</v>
      </c>
      <c r="AA265" t="str">
        <f t="shared" si="109"/>
        <v xml:space="preserve">   document.ScoreCardForm.total_bbs_productsScore.value =  localStorage.total_bbs_productsScore;</v>
      </c>
      <c r="AB265" t="s">
        <v>449</v>
      </c>
      <c r="AC265" t="str">
        <f t="shared" si="110"/>
        <v xml:space="preserve">           total_bbs_productsScore  FLOAT,</v>
      </c>
      <c r="AD265" t="str">
        <f t="shared" si="103"/>
        <v xml:space="preserve">       total_bbs_productsScore                     = '$total_bbs_productsScore',</v>
      </c>
    </row>
    <row r="266" spans="1:30" x14ac:dyDescent="0.25">
      <c r="A266">
        <v>264</v>
      </c>
      <c r="B266" t="s">
        <v>869</v>
      </c>
      <c r="C266" t="s">
        <v>1532</v>
      </c>
      <c r="D266" t="str">
        <f t="shared" si="105"/>
        <v>total_bbs_productsComment</v>
      </c>
      <c r="E266" t="str">
        <f t="shared" si="106"/>
        <v>total_bbs_productsComment</v>
      </c>
      <c r="F266" s="3">
        <f t="shared" si="89"/>
        <v>25</v>
      </c>
      <c r="G266" s="3">
        <f>MAX(F:F)</f>
        <v>43</v>
      </c>
      <c r="H266" s="14" t="str">
        <f t="shared" si="90"/>
        <v xml:space="preserve">total_bbs_productsComment                  </v>
      </c>
      <c r="I266" t="str">
        <f>D266</f>
        <v>total_bbs_productsComment</v>
      </c>
      <c r="J266" s="3">
        <f t="shared" si="91"/>
        <v>25</v>
      </c>
      <c r="K266" s="3">
        <f>MAX(J:J)</f>
        <v>43</v>
      </c>
      <c r="L266" s="14" t="str">
        <f t="shared" si="92"/>
        <v xml:space="preserve">total_bbs_productsComment                  </v>
      </c>
      <c r="M266" t="str">
        <f t="shared" si="93"/>
        <v>'total_bbs_productsComment'</v>
      </c>
      <c r="N266" t="str">
        <f t="shared" si="94"/>
        <v>$total_bbs_productsComment</v>
      </c>
      <c r="O266" t="str">
        <f t="shared" si="95"/>
        <v>'$total_bbs_productsComment'</v>
      </c>
      <c r="P266">
        <f t="shared" si="96"/>
        <v>28</v>
      </c>
      <c r="Q266" s="3">
        <f>MAX(P:P)</f>
        <v>46</v>
      </c>
      <c r="R266" s="9" t="str">
        <f t="shared" si="97"/>
        <v xml:space="preserve">localStorage.total_bbs_productsComment                  </v>
      </c>
      <c r="S266" s="7" t="str">
        <f t="shared" si="107"/>
        <v>BehavioralAnalysis</v>
      </c>
      <c r="T266" t="str">
        <f t="shared" si="98"/>
        <v xml:space="preserve">'$total_bbs_productsComment'                  </v>
      </c>
      <c r="U266" t="str">
        <f t="shared" si="99"/>
        <v>$total_bbs_productsComment                   = NULL;// BehavioralAnalysis</v>
      </c>
      <c r="V266" t="str">
        <f t="shared" si="100"/>
        <v xml:space="preserve">       if (typeof(localStorage.total_bbs_productsComment                  )==  "undefined") { localStorage.total_bbs_productsComment                   = ""};</v>
      </c>
      <c r="W266" t="str">
        <f t="shared" si="101"/>
        <v xml:space="preserve">         $total_bbs_productsComment                         =  $row["total_bbs_productsComment"];</v>
      </c>
      <c r="X266" t="str">
        <f t="shared" si="102"/>
        <v xml:space="preserve">         localStorage.total_bbs_productsComment                   = '&lt;php? echo $total_bbs_productsComment?&gt;' ;</v>
      </c>
      <c r="Y266" t="str">
        <f t="shared" si="104"/>
        <v>$total_bbs_productsComment                   =  $_POST['total_bbs_productsComment'] ;</v>
      </c>
      <c r="Z266" t="str">
        <f t="shared" si="108"/>
        <v xml:space="preserve">       localStorage.total_bbs_productsComment                   =  document.ScoreCardForm.total_bbs_productsComment.value;</v>
      </c>
      <c r="AA266" t="str">
        <f t="shared" si="109"/>
        <v xml:space="preserve">   document.ScoreCardForm.total_bbs_productsComment.value =  localStorage.total_bbs_productsComment;</v>
      </c>
      <c r="AB266" t="s">
        <v>1552</v>
      </c>
      <c r="AC266" t="str">
        <f t="shared" si="110"/>
        <v xml:space="preserve">           total_bbs_productsComment  VARCHAR(250),</v>
      </c>
      <c r="AD266" t="str">
        <f t="shared" si="103"/>
        <v xml:space="preserve">       total_bbs_productsComment                   = '$total_bbs_productsComment',</v>
      </c>
    </row>
    <row r="267" spans="1:30" x14ac:dyDescent="0.25">
      <c r="A267">
        <v>265</v>
      </c>
      <c r="B267" t="s">
        <v>869</v>
      </c>
      <c r="C267" t="s">
        <v>1372</v>
      </c>
      <c r="D267" t="str">
        <f t="shared" si="105"/>
        <v>loan_arrearsRating</v>
      </c>
      <c r="E267" t="str">
        <f t="shared" si="106"/>
        <v>loan_arrearsRating</v>
      </c>
      <c r="F267" s="3">
        <f t="shared" si="89"/>
        <v>18</v>
      </c>
      <c r="G267" s="3">
        <f>MAX(F:F)</f>
        <v>43</v>
      </c>
      <c r="H267" s="14" t="str">
        <f t="shared" si="90"/>
        <v xml:space="preserve">loan_arrearsRating                         </v>
      </c>
      <c r="I267" t="str">
        <f>D267</f>
        <v>loan_arrearsRating</v>
      </c>
      <c r="J267" s="3">
        <f t="shared" si="91"/>
        <v>18</v>
      </c>
      <c r="K267" s="3">
        <f>MAX(J:J)</f>
        <v>43</v>
      </c>
      <c r="L267" s="14" t="str">
        <f t="shared" si="92"/>
        <v xml:space="preserve">loan_arrearsRating                         </v>
      </c>
      <c r="M267" t="str">
        <f t="shared" si="93"/>
        <v>'loan_arrearsRating'</v>
      </c>
      <c r="N267" t="str">
        <f t="shared" si="94"/>
        <v>$loan_arrearsRating</v>
      </c>
      <c r="O267" t="str">
        <f t="shared" si="95"/>
        <v>'$loan_arrearsRating'</v>
      </c>
      <c r="P267">
        <f t="shared" si="96"/>
        <v>21</v>
      </c>
      <c r="Q267" s="3">
        <f>MAX(P:P)</f>
        <v>46</v>
      </c>
      <c r="R267" s="9" t="str">
        <f t="shared" si="97"/>
        <v xml:space="preserve">localStorage.loan_arrearsRating                         </v>
      </c>
      <c r="S267" s="7" t="str">
        <f t="shared" si="107"/>
        <v>BehavioralAnalysis</v>
      </c>
      <c r="T267" t="str">
        <f t="shared" si="98"/>
        <v xml:space="preserve">'$loan_arrearsRating'                         </v>
      </c>
      <c r="U267" t="str">
        <f t="shared" si="99"/>
        <v>$loan_arrearsRating                          = NULL;// BehavioralAnalysis</v>
      </c>
      <c r="V267" t="str">
        <f t="shared" si="100"/>
        <v xml:space="preserve">       if (typeof(localStorage.loan_arrearsRating                         )==  "undefined") { localStorage.loan_arrearsRating                          = "Medium"};</v>
      </c>
      <c r="W267" t="str">
        <f t="shared" si="101"/>
        <v xml:space="preserve">         $loan_arrearsRating                                =  $row["loan_arrearsRating"];</v>
      </c>
      <c r="X267" t="str">
        <f t="shared" si="102"/>
        <v xml:space="preserve">         localStorage.loan_arrearsRating                          = '&lt;php? echo $loan_arrearsRating?&gt;' ;</v>
      </c>
      <c r="Y267" t="str">
        <f t="shared" si="104"/>
        <v>$loan_arrearsRating                          =  $_POST['loan_arrearsRating'] ;</v>
      </c>
      <c r="Z267" t="str">
        <f t="shared" si="108"/>
        <v xml:space="preserve">       localStorage.loan_arrearsRating                          =  document.ScoreCardForm.loan_arrearsRating.value;</v>
      </c>
      <c r="AA267" t="str">
        <f t="shared" si="109"/>
        <v xml:space="preserve">   document.ScoreCardForm.loan_arrearsRating.value =  localStorage.loan_arrearsRating;</v>
      </c>
      <c r="AB267" t="s">
        <v>449</v>
      </c>
      <c r="AC267" t="str">
        <f t="shared" si="110"/>
        <v xml:space="preserve">           loan_arrearsRating  FLOAT,</v>
      </c>
      <c r="AD267" t="str">
        <f t="shared" si="103"/>
        <v xml:space="preserve">       loan_arrearsRating                          = '$loan_arrearsRating',</v>
      </c>
    </row>
    <row r="268" spans="1:30" x14ac:dyDescent="0.25">
      <c r="A268">
        <v>266</v>
      </c>
      <c r="B268" t="s">
        <v>869</v>
      </c>
      <c r="C268" t="s">
        <v>1373</v>
      </c>
      <c r="D268" t="str">
        <f t="shared" si="105"/>
        <v>loan_arrearsMaxScore</v>
      </c>
      <c r="E268" t="str">
        <f t="shared" si="106"/>
        <v>loan_arrearsMaxScore</v>
      </c>
      <c r="F268" s="3">
        <f t="shared" si="89"/>
        <v>20</v>
      </c>
      <c r="G268" s="3">
        <f>MAX(F:F)</f>
        <v>43</v>
      </c>
      <c r="H268" s="14" t="str">
        <f t="shared" si="90"/>
        <v xml:space="preserve">loan_arrearsMaxScore                       </v>
      </c>
      <c r="I268" t="str">
        <f>D268</f>
        <v>loan_arrearsMaxScore</v>
      </c>
      <c r="J268" s="3">
        <f t="shared" si="91"/>
        <v>20</v>
      </c>
      <c r="K268" s="3">
        <f>MAX(J:J)</f>
        <v>43</v>
      </c>
      <c r="L268" s="14" t="str">
        <f t="shared" si="92"/>
        <v xml:space="preserve">loan_arrearsMaxScore                       </v>
      </c>
      <c r="M268" t="str">
        <f t="shared" si="93"/>
        <v>'loan_arrearsMaxScore'</v>
      </c>
      <c r="N268" t="str">
        <f t="shared" si="94"/>
        <v>$loan_arrearsMaxScore</v>
      </c>
      <c r="O268" t="str">
        <f t="shared" si="95"/>
        <v>'$loan_arrearsMaxScore'</v>
      </c>
      <c r="P268">
        <f t="shared" si="96"/>
        <v>23</v>
      </c>
      <c r="Q268" s="3">
        <f>MAX(P:P)</f>
        <v>46</v>
      </c>
      <c r="R268" s="9" t="str">
        <f t="shared" si="97"/>
        <v xml:space="preserve">localStorage.loan_arrearsMaxScore                       </v>
      </c>
      <c r="S268" s="7" t="str">
        <f t="shared" si="107"/>
        <v>BehavioralAnalysis</v>
      </c>
      <c r="T268" t="str">
        <f t="shared" si="98"/>
        <v xml:space="preserve">'$loan_arrearsMaxScore'                       </v>
      </c>
      <c r="U268" t="str">
        <f t="shared" si="99"/>
        <v>$loan_arrearsMaxScore                        = NULL;// BehavioralAnalysis</v>
      </c>
      <c r="V268" t="str">
        <f t="shared" si="100"/>
        <v xml:space="preserve">       if (typeof(localStorage.loan_arrearsMaxScore                       )==  "undefined") { localStorage.loan_arrearsMaxScore                        = 0};</v>
      </c>
      <c r="W268" t="str">
        <f t="shared" si="101"/>
        <v xml:space="preserve">         $loan_arrearsMaxScore                              =  $row["loan_arrearsMaxScore"];</v>
      </c>
      <c r="X268" t="str">
        <f t="shared" si="102"/>
        <v xml:space="preserve">         localStorage.loan_arrearsMaxScore                        = '&lt;php? echo $loan_arrearsMaxScore?&gt;' ;</v>
      </c>
      <c r="Y268" t="str">
        <f t="shared" si="104"/>
        <v>$loan_arrearsMaxScore                        =  $_POST['loan_arrearsMaxScore'] ;</v>
      </c>
      <c r="Z268" t="str">
        <f t="shared" si="108"/>
        <v xml:space="preserve">       localStorage.loan_arrearsMaxScore                        =  document.ScoreCardForm.loan_arrearsMaxScore.value;</v>
      </c>
      <c r="AA268" t="str">
        <f t="shared" si="109"/>
        <v xml:space="preserve">   document.ScoreCardForm.loan_arrearsMaxScore.value =  localStorage.loan_arrearsMaxScore;</v>
      </c>
      <c r="AB268" t="s">
        <v>449</v>
      </c>
      <c r="AC268" t="str">
        <f t="shared" si="110"/>
        <v xml:space="preserve">           loan_arrearsMaxScore  FLOAT,</v>
      </c>
      <c r="AD268" t="str">
        <f t="shared" si="103"/>
        <v xml:space="preserve">       loan_arrearsMaxScore                        = '$loan_arrearsMaxScore',</v>
      </c>
    </row>
    <row r="269" spans="1:30" x14ac:dyDescent="0.25">
      <c r="A269">
        <v>267</v>
      </c>
      <c r="B269" t="s">
        <v>869</v>
      </c>
      <c r="C269" t="s">
        <v>1374</v>
      </c>
      <c r="D269" t="str">
        <f t="shared" si="105"/>
        <v>loan_arrearsScore</v>
      </c>
      <c r="E269" t="str">
        <f t="shared" si="106"/>
        <v>loan_arrearsScore</v>
      </c>
      <c r="F269" s="3">
        <f t="shared" si="89"/>
        <v>17</v>
      </c>
      <c r="G269" s="3">
        <f>MAX(F:F)</f>
        <v>43</v>
      </c>
      <c r="H269" s="14" t="str">
        <f t="shared" si="90"/>
        <v xml:space="preserve">loan_arrearsScore                          </v>
      </c>
      <c r="I269" t="str">
        <f>D269</f>
        <v>loan_arrearsScore</v>
      </c>
      <c r="J269" s="3">
        <f t="shared" si="91"/>
        <v>17</v>
      </c>
      <c r="K269" s="3">
        <f>MAX(J:J)</f>
        <v>43</v>
      </c>
      <c r="L269" s="14" t="str">
        <f t="shared" si="92"/>
        <v xml:space="preserve">loan_arrearsScore                          </v>
      </c>
      <c r="M269" t="str">
        <f t="shared" si="93"/>
        <v>'loan_arrearsScore'</v>
      </c>
      <c r="N269" t="str">
        <f t="shared" si="94"/>
        <v>$loan_arrearsScore</v>
      </c>
      <c r="O269" t="str">
        <f t="shared" si="95"/>
        <v>'$loan_arrearsScore'</v>
      </c>
      <c r="P269">
        <f t="shared" si="96"/>
        <v>20</v>
      </c>
      <c r="Q269" s="3">
        <f>MAX(P:P)</f>
        <v>46</v>
      </c>
      <c r="R269" s="9" t="str">
        <f t="shared" si="97"/>
        <v xml:space="preserve">localStorage.loan_arrearsScore                          </v>
      </c>
      <c r="S269" s="7" t="str">
        <f t="shared" si="107"/>
        <v>BehavioralAnalysis</v>
      </c>
      <c r="T269" t="str">
        <f t="shared" si="98"/>
        <v xml:space="preserve">'$loan_arrearsScore'                          </v>
      </c>
      <c r="U269" t="str">
        <f t="shared" si="99"/>
        <v>$loan_arrearsScore                           = NULL;// BehavioralAnalysis</v>
      </c>
      <c r="V269" t="str">
        <f t="shared" si="100"/>
        <v xml:space="preserve">       if (typeof(localStorage.loan_arrearsScore                          )==  "undefined") { localStorage.loan_arrearsScore                           = 0};</v>
      </c>
      <c r="W269" t="str">
        <f t="shared" si="101"/>
        <v xml:space="preserve">         $loan_arrearsScore                                 =  $row["loan_arrearsScore"];</v>
      </c>
      <c r="X269" t="str">
        <f t="shared" si="102"/>
        <v xml:space="preserve">         localStorage.loan_arrearsScore                           = '&lt;php? echo $loan_arrearsScore?&gt;' ;</v>
      </c>
      <c r="Y269" t="str">
        <f t="shared" si="104"/>
        <v>$loan_arrearsScore                           =  $_POST['loan_arrearsScore'] ;</v>
      </c>
      <c r="Z269" t="str">
        <f t="shared" si="108"/>
        <v xml:space="preserve">       localStorage.loan_arrearsScore                           =  document.ScoreCardForm.loan_arrearsScore.value;</v>
      </c>
      <c r="AA269" t="str">
        <f t="shared" si="109"/>
        <v xml:space="preserve">   document.ScoreCardForm.loan_arrearsScore.value =  localStorage.loan_arrearsScore;</v>
      </c>
      <c r="AB269" t="s">
        <v>449</v>
      </c>
      <c r="AC269" t="str">
        <f t="shared" si="110"/>
        <v xml:space="preserve">           loan_arrearsScore  FLOAT,</v>
      </c>
      <c r="AD269" t="str">
        <f t="shared" si="103"/>
        <v xml:space="preserve">       loan_arrearsScore                           = '$loan_arrearsScore',</v>
      </c>
    </row>
    <row r="270" spans="1:30" x14ac:dyDescent="0.25">
      <c r="A270">
        <v>268</v>
      </c>
      <c r="B270" t="s">
        <v>869</v>
      </c>
      <c r="C270" t="s">
        <v>1533</v>
      </c>
      <c r="D270" t="str">
        <f t="shared" si="105"/>
        <v>loan_arrearsComment</v>
      </c>
      <c r="E270" t="str">
        <f t="shared" si="106"/>
        <v>loan_arrearsComment</v>
      </c>
      <c r="F270" s="3">
        <f t="shared" si="89"/>
        <v>19</v>
      </c>
      <c r="G270" s="3">
        <f>MAX(F:F)</f>
        <v>43</v>
      </c>
      <c r="H270" s="14" t="str">
        <f t="shared" si="90"/>
        <v xml:space="preserve">loan_arrearsComment                        </v>
      </c>
      <c r="I270" t="str">
        <f>D270</f>
        <v>loan_arrearsComment</v>
      </c>
      <c r="J270" s="3">
        <f t="shared" si="91"/>
        <v>19</v>
      </c>
      <c r="K270" s="3">
        <f>MAX(J:J)</f>
        <v>43</v>
      </c>
      <c r="L270" s="14" t="str">
        <f t="shared" si="92"/>
        <v xml:space="preserve">loan_arrearsComment                        </v>
      </c>
      <c r="M270" t="str">
        <f t="shared" si="93"/>
        <v>'loan_arrearsComment'</v>
      </c>
      <c r="N270" t="str">
        <f t="shared" si="94"/>
        <v>$loan_arrearsComment</v>
      </c>
      <c r="O270" t="str">
        <f t="shared" si="95"/>
        <v>'$loan_arrearsComment'</v>
      </c>
      <c r="P270">
        <f t="shared" si="96"/>
        <v>22</v>
      </c>
      <c r="Q270" s="3">
        <f>MAX(P:P)</f>
        <v>46</v>
      </c>
      <c r="R270" s="9" t="str">
        <f t="shared" si="97"/>
        <v xml:space="preserve">localStorage.loan_arrearsComment                        </v>
      </c>
      <c r="S270" s="7" t="str">
        <f t="shared" si="107"/>
        <v>BehavioralAnalysis</v>
      </c>
      <c r="T270" t="str">
        <f t="shared" si="98"/>
        <v xml:space="preserve">'$loan_arrearsComment'                        </v>
      </c>
      <c r="U270" t="str">
        <f t="shared" si="99"/>
        <v>$loan_arrearsComment                         = NULL;// BehavioralAnalysis</v>
      </c>
      <c r="V270" t="str">
        <f t="shared" si="100"/>
        <v xml:space="preserve">       if (typeof(localStorage.loan_arrearsComment                        )==  "undefined") { localStorage.loan_arrearsComment                         = ""};</v>
      </c>
      <c r="W270" t="str">
        <f t="shared" si="101"/>
        <v xml:space="preserve">         $loan_arrearsComment                               =  $row["loan_arrearsComment"];</v>
      </c>
      <c r="X270" t="str">
        <f t="shared" si="102"/>
        <v xml:space="preserve">         localStorage.loan_arrearsComment                         = '&lt;php? echo $loan_arrearsComment?&gt;' ;</v>
      </c>
      <c r="Y270" t="str">
        <f t="shared" si="104"/>
        <v>$loan_arrearsComment                         =  $_POST['loan_arrearsComment'] ;</v>
      </c>
      <c r="Z270" t="str">
        <f t="shared" si="108"/>
        <v xml:space="preserve">       localStorage.loan_arrearsComment                         =  document.ScoreCardForm.loan_arrearsComment.value;</v>
      </c>
      <c r="AA270" t="str">
        <f t="shared" si="109"/>
        <v xml:space="preserve">   document.ScoreCardForm.loan_arrearsComment.value =  localStorage.loan_arrearsComment;</v>
      </c>
      <c r="AB270" t="s">
        <v>1552</v>
      </c>
      <c r="AC270" t="str">
        <f t="shared" si="110"/>
        <v xml:space="preserve">           loan_arrearsComment  VARCHAR(250),</v>
      </c>
      <c r="AD270" t="str">
        <f t="shared" si="103"/>
        <v xml:space="preserve">       loan_arrearsComment                         = '$loan_arrearsComment',</v>
      </c>
    </row>
    <row r="271" spans="1:30" x14ac:dyDescent="0.25">
      <c r="A271">
        <v>269</v>
      </c>
      <c r="B271" t="s">
        <v>869</v>
      </c>
      <c r="C271" t="s">
        <v>1375</v>
      </c>
      <c r="D271" t="str">
        <f t="shared" si="105"/>
        <v>renegotiateRating</v>
      </c>
      <c r="E271" t="str">
        <f t="shared" si="106"/>
        <v>renegotiateRating</v>
      </c>
      <c r="F271" s="3">
        <f t="shared" si="89"/>
        <v>17</v>
      </c>
      <c r="G271" s="3">
        <f>MAX(F:F)</f>
        <v>43</v>
      </c>
      <c r="H271" s="14" t="str">
        <f t="shared" si="90"/>
        <v xml:space="preserve">renegotiateRating                          </v>
      </c>
      <c r="I271" t="str">
        <f>D271</f>
        <v>renegotiateRating</v>
      </c>
      <c r="J271" s="3">
        <f t="shared" si="91"/>
        <v>17</v>
      </c>
      <c r="K271" s="3">
        <f>MAX(J:J)</f>
        <v>43</v>
      </c>
      <c r="L271" s="14" t="str">
        <f t="shared" si="92"/>
        <v xml:space="preserve">renegotiateRating                          </v>
      </c>
      <c r="M271" t="str">
        <f t="shared" si="93"/>
        <v>'renegotiateRating'</v>
      </c>
      <c r="N271" t="str">
        <f t="shared" si="94"/>
        <v>$renegotiateRating</v>
      </c>
      <c r="O271" t="str">
        <f t="shared" si="95"/>
        <v>'$renegotiateRating'</v>
      </c>
      <c r="P271">
        <f t="shared" si="96"/>
        <v>20</v>
      </c>
      <c r="Q271" s="3">
        <f>MAX(P:P)</f>
        <v>46</v>
      </c>
      <c r="R271" s="9" t="str">
        <f t="shared" si="97"/>
        <v xml:space="preserve">localStorage.renegotiateRating                          </v>
      </c>
      <c r="S271" s="7" t="str">
        <f t="shared" si="107"/>
        <v>BehavioralAnalysis</v>
      </c>
      <c r="T271" t="str">
        <f t="shared" si="98"/>
        <v xml:space="preserve">'$renegotiateRating'                          </v>
      </c>
      <c r="U271" t="str">
        <f t="shared" si="99"/>
        <v>$renegotiateRating                           = NULL;// BehavioralAnalysis</v>
      </c>
      <c r="V271" t="str">
        <f t="shared" si="100"/>
        <v xml:space="preserve">       if (typeof(localStorage.renegotiateRating                          )==  "undefined") { localStorage.renegotiateRating                           = "Medium"};</v>
      </c>
      <c r="W271" t="str">
        <f t="shared" si="101"/>
        <v xml:space="preserve">         $renegotiateRating                                 =  $row["renegotiateRating"];</v>
      </c>
      <c r="X271" t="str">
        <f t="shared" si="102"/>
        <v xml:space="preserve">         localStorage.renegotiateRating                           = '&lt;php? echo $renegotiateRating?&gt;' ;</v>
      </c>
      <c r="Y271" t="str">
        <f t="shared" si="104"/>
        <v>$renegotiateRating                           =  $_POST['renegotiateRating'] ;</v>
      </c>
      <c r="Z271" t="str">
        <f t="shared" si="108"/>
        <v xml:space="preserve">       localStorage.renegotiateRating                           =  document.ScoreCardForm.renegotiateRating.value;</v>
      </c>
      <c r="AA271" t="str">
        <f t="shared" si="109"/>
        <v xml:space="preserve">   document.ScoreCardForm.renegotiateRating.value =  localStorage.renegotiateRating;</v>
      </c>
      <c r="AB271" t="s">
        <v>449</v>
      </c>
      <c r="AC271" t="str">
        <f t="shared" si="110"/>
        <v xml:space="preserve">           renegotiateRating  FLOAT,</v>
      </c>
      <c r="AD271" t="str">
        <f t="shared" si="103"/>
        <v xml:space="preserve">       renegotiateRating                           = '$renegotiateRating',</v>
      </c>
    </row>
    <row r="272" spans="1:30" x14ac:dyDescent="0.25">
      <c r="A272">
        <v>270</v>
      </c>
      <c r="B272" t="s">
        <v>869</v>
      </c>
      <c r="C272" t="s">
        <v>1376</v>
      </c>
      <c r="D272" t="str">
        <f t="shared" si="105"/>
        <v>renegotiateMaxScore</v>
      </c>
      <c r="E272" t="str">
        <f t="shared" si="106"/>
        <v>renegotiateMaxScore</v>
      </c>
      <c r="F272" s="3">
        <f t="shared" si="89"/>
        <v>19</v>
      </c>
      <c r="G272" s="3">
        <f>MAX(F:F)</f>
        <v>43</v>
      </c>
      <c r="H272" s="14" t="str">
        <f t="shared" si="90"/>
        <v xml:space="preserve">renegotiateMaxScore                        </v>
      </c>
      <c r="I272" t="str">
        <f>D272</f>
        <v>renegotiateMaxScore</v>
      </c>
      <c r="J272" s="3">
        <f t="shared" si="91"/>
        <v>19</v>
      </c>
      <c r="K272" s="3">
        <f>MAX(J:J)</f>
        <v>43</v>
      </c>
      <c r="L272" s="14" t="str">
        <f t="shared" si="92"/>
        <v xml:space="preserve">renegotiateMaxScore                        </v>
      </c>
      <c r="M272" t="str">
        <f t="shared" si="93"/>
        <v>'renegotiateMaxScore'</v>
      </c>
      <c r="N272" t="str">
        <f t="shared" si="94"/>
        <v>$renegotiateMaxScore</v>
      </c>
      <c r="O272" t="str">
        <f t="shared" si="95"/>
        <v>'$renegotiateMaxScore'</v>
      </c>
      <c r="P272">
        <f t="shared" si="96"/>
        <v>22</v>
      </c>
      <c r="Q272" s="3">
        <f>MAX(P:P)</f>
        <v>46</v>
      </c>
      <c r="R272" s="9" t="str">
        <f t="shared" si="97"/>
        <v xml:space="preserve">localStorage.renegotiateMaxScore                        </v>
      </c>
      <c r="S272" s="7" t="str">
        <f t="shared" si="107"/>
        <v>BehavioralAnalysis</v>
      </c>
      <c r="T272" t="str">
        <f t="shared" si="98"/>
        <v xml:space="preserve">'$renegotiateMaxScore'                        </v>
      </c>
      <c r="U272" t="str">
        <f t="shared" si="99"/>
        <v>$renegotiateMaxScore                         = NULL;// BehavioralAnalysis</v>
      </c>
      <c r="V272" t="str">
        <f t="shared" si="100"/>
        <v xml:space="preserve">       if (typeof(localStorage.renegotiateMaxScore                        )==  "undefined") { localStorage.renegotiateMaxScore                         = 0};</v>
      </c>
      <c r="W272" t="str">
        <f t="shared" si="101"/>
        <v xml:space="preserve">         $renegotiateMaxScore                               =  $row["renegotiateMaxScore"];</v>
      </c>
      <c r="X272" t="str">
        <f t="shared" si="102"/>
        <v xml:space="preserve">         localStorage.renegotiateMaxScore                         = '&lt;php? echo $renegotiateMaxScore?&gt;' ;</v>
      </c>
      <c r="Y272" t="str">
        <f t="shared" si="104"/>
        <v>$renegotiateMaxScore                         =  $_POST['renegotiateMaxScore'] ;</v>
      </c>
      <c r="Z272" t="str">
        <f t="shared" si="108"/>
        <v xml:space="preserve">       localStorage.renegotiateMaxScore                         =  document.ScoreCardForm.renegotiateMaxScore.value;</v>
      </c>
      <c r="AA272" t="str">
        <f t="shared" si="109"/>
        <v xml:space="preserve">   document.ScoreCardForm.renegotiateMaxScore.value =  localStorage.renegotiateMaxScore;</v>
      </c>
      <c r="AB272" t="s">
        <v>449</v>
      </c>
      <c r="AC272" t="str">
        <f t="shared" si="110"/>
        <v xml:space="preserve">           renegotiateMaxScore  FLOAT,</v>
      </c>
      <c r="AD272" t="str">
        <f t="shared" si="103"/>
        <v xml:space="preserve">       renegotiateMaxScore                         = '$renegotiateMaxScore',</v>
      </c>
    </row>
    <row r="273" spans="1:30" x14ac:dyDescent="0.25">
      <c r="A273">
        <v>271</v>
      </c>
      <c r="B273" t="s">
        <v>869</v>
      </c>
      <c r="C273" t="s">
        <v>1377</v>
      </c>
      <c r="D273" t="str">
        <f t="shared" si="105"/>
        <v>renegotiateScore</v>
      </c>
      <c r="E273" t="str">
        <f t="shared" si="106"/>
        <v>renegotiateScore</v>
      </c>
      <c r="F273" s="3">
        <f t="shared" si="89"/>
        <v>16</v>
      </c>
      <c r="G273" s="3">
        <f>MAX(F:F)</f>
        <v>43</v>
      </c>
      <c r="H273" s="14" t="str">
        <f t="shared" si="90"/>
        <v xml:space="preserve">renegotiateScore                           </v>
      </c>
      <c r="I273" t="str">
        <f>D273</f>
        <v>renegotiateScore</v>
      </c>
      <c r="J273" s="3">
        <f t="shared" si="91"/>
        <v>16</v>
      </c>
      <c r="K273" s="3">
        <f>MAX(J:J)</f>
        <v>43</v>
      </c>
      <c r="L273" s="14" t="str">
        <f t="shared" si="92"/>
        <v xml:space="preserve">renegotiateScore                           </v>
      </c>
      <c r="M273" t="str">
        <f t="shared" si="93"/>
        <v>'renegotiateScore'</v>
      </c>
      <c r="N273" t="str">
        <f t="shared" si="94"/>
        <v>$renegotiateScore</v>
      </c>
      <c r="O273" t="str">
        <f t="shared" si="95"/>
        <v>'$renegotiateScore'</v>
      </c>
      <c r="P273">
        <f t="shared" si="96"/>
        <v>19</v>
      </c>
      <c r="Q273" s="3">
        <f>MAX(P:P)</f>
        <v>46</v>
      </c>
      <c r="R273" s="9" t="str">
        <f t="shared" si="97"/>
        <v xml:space="preserve">localStorage.renegotiateScore                           </v>
      </c>
      <c r="S273" s="7" t="str">
        <f t="shared" si="107"/>
        <v>BehavioralAnalysis</v>
      </c>
      <c r="T273" t="str">
        <f t="shared" si="98"/>
        <v xml:space="preserve">'$renegotiateScore'                           </v>
      </c>
      <c r="U273" t="str">
        <f t="shared" si="99"/>
        <v>$renegotiateScore                            = NULL;// BehavioralAnalysis</v>
      </c>
      <c r="V273" t="str">
        <f t="shared" si="100"/>
        <v xml:space="preserve">       if (typeof(localStorage.renegotiateScore                           )==  "undefined") { localStorage.renegotiateScore                            = 0};</v>
      </c>
      <c r="W273" t="str">
        <f t="shared" si="101"/>
        <v xml:space="preserve">         $renegotiateScore                                  =  $row["renegotiateScore"];</v>
      </c>
      <c r="X273" t="str">
        <f t="shared" si="102"/>
        <v xml:space="preserve">         localStorage.renegotiateScore                            = '&lt;php? echo $renegotiateScore?&gt;' ;</v>
      </c>
      <c r="Y273" t="str">
        <f t="shared" si="104"/>
        <v>$renegotiateScore                            =  $_POST['renegotiateScore'] ;</v>
      </c>
      <c r="Z273" t="str">
        <f t="shared" si="108"/>
        <v xml:space="preserve">       localStorage.renegotiateScore                            =  document.ScoreCardForm.renegotiateScore.value;</v>
      </c>
      <c r="AA273" t="str">
        <f t="shared" si="109"/>
        <v xml:space="preserve">   document.ScoreCardForm.renegotiateScore.value =  localStorage.renegotiateScore;</v>
      </c>
      <c r="AB273" t="s">
        <v>449</v>
      </c>
      <c r="AC273" t="str">
        <f t="shared" si="110"/>
        <v xml:space="preserve">           renegotiateScore  FLOAT,</v>
      </c>
      <c r="AD273" t="str">
        <f t="shared" si="103"/>
        <v xml:space="preserve">       renegotiateScore                            = '$renegotiateScore',</v>
      </c>
    </row>
    <row r="274" spans="1:30" x14ac:dyDescent="0.25">
      <c r="A274">
        <v>272</v>
      </c>
      <c r="B274" t="s">
        <v>869</v>
      </c>
      <c r="C274" t="s">
        <v>1534</v>
      </c>
      <c r="D274" t="str">
        <f t="shared" si="105"/>
        <v>renegotiateComment</v>
      </c>
      <c r="E274" t="str">
        <f t="shared" si="106"/>
        <v>renegotiateComment</v>
      </c>
      <c r="F274" s="3">
        <f t="shared" si="89"/>
        <v>18</v>
      </c>
      <c r="G274" s="3">
        <f>MAX(F:F)</f>
        <v>43</v>
      </c>
      <c r="H274" s="14" t="str">
        <f t="shared" si="90"/>
        <v xml:space="preserve">renegotiateComment                         </v>
      </c>
      <c r="I274" t="str">
        <f>D274</f>
        <v>renegotiateComment</v>
      </c>
      <c r="J274" s="3">
        <f t="shared" si="91"/>
        <v>18</v>
      </c>
      <c r="K274" s="3">
        <f>MAX(J:J)</f>
        <v>43</v>
      </c>
      <c r="L274" s="14" t="str">
        <f t="shared" si="92"/>
        <v xml:space="preserve">renegotiateComment                         </v>
      </c>
      <c r="M274" t="str">
        <f t="shared" si="93"/>
        <v>'renegotiateComment'</v>
      </c>
      <c r="N274" t="str">
        <f t="shared" si="94"/>
        <v>$renegotiateComment</v>
      </c>
      <c r="O274" t="str">
        <f t="shared" si="95"/>
        <v>'$renegotiateComment'</v>
      </c>
      <c r="P274">
        <f t="shared" si="96"/>
        <v>21</v>
      </c>
      <c r="Q274" s="3">
        <f>MAX(P:P)</f>
        <v>46</v>
      </c>
      <c r="R274" s="9" t="str">
        <f t="shared" si="97"/>
        <v xml:space="preserve">localStorage.renegotiateComment                         </v>
      </c>
      <c r="S274" s="7" t="str">
        <f t="shared" si="107"/>
        <v>BehavioralAnalysis</v>
      </c>
      <c r="T274" t="str">
        <f t="shared" si="98"/>
        <v xml:space="preserve">'$renegotiateComment'                         </v>
      </c>
      <c r="U274" t="str">
        <f t="shared" si="99"/>
        <v>$renegotiateComment                          = NULL;// BehavioralAnalysis</v>
      </c>
      <c r="V274" t="str">
        <f t="shared" si="100"/>
        <v xml:space="preserve">       if (typeof(localStorage.renegotiateComment                         )==  "undefined") { localStorage.renegotiateComment                          = ""};</v>
      </c>
      <c r="W274" t="str">
        <f t="shared" si="101"/>
        <v xml:space="preserve">         $renegotiateComment                                =  $row["renegotiateComment"];</v>
      </c>
      <c r="X274" t="str">
        <f t="shared" si="102"/>
        <v xml:space="preserve">         localStorage.renegotiateComment                          = '&lt;php? echo $renegotiateComment?&gt;' ;</v>
      </c>
      <c r="Y274" t="str">
        <f t="shared" si="104"/>
        <v>$renegotiateComment                          =  $_POST['renegotiateComment'] ;</v>
      </c>
      <c r="Z274" t="str">
        <f t="shared" si="108"/>
        <v xml:space="preserve">       localStorage.renegotiateComment                          =  document.ScoreCardForm.renegotiateComment.value;</v>
      </c>
      <c r="AA274" t="str">
        <f t="shared" si="109"/>
        <v xml:space="preserve">   document.ScoreCardForm.renegotiateComment.value =  localStorage.renegotiateComment;</v>
      </c>
      <c r="AB274" t="s">
        <v>1552</v>
      </c>
      <c r="AC274" t="str">
        <f t="shared" si="110"/>
        <v xml:space="preserve">           renegotiateComment  VARCHAR(250),</v>
      </c>
      <c r="AD274" t="str">
        <f t="shared" si="103"/>
        <v xml:space="preserve">       renegotiateComment                          = '$renegotiateComment',</v>
      </c>
    </row>
    <row r="275" spans="1:30" x14ac:dyDescent="0.25">
      <c r="A275">
        <v>273</v>
      </c>
      <c r="B275" t="s">
        <v>869</v>
      </c>
      <c r="C275" t="s">
        <v>1378</v>
      </c>
      <c r="D275" t="str">
        <f t="shared" si="105"/>
        <v>paid_debtsRating</v>
      </c>
      <c r="E275" t="str">
        <f t="shared" si="106"/>
        <v>paid_debtsRating</v>
      </c>
      <c r="F275" s="3">
        <f t="shared" si="89"/>
        <v>16</v>
      </c>
      <c r="G275" s="3">
        <f>MAX(F:F)</f>
        <v>43</v>
      </c>
      <c r="H275" s="14" t="str">
        <f t="shared" si="90"/>
        <v xml:space="preserve">paid_debtsRating                           </v>
      </c>
      <c r="I275" t="str">
        <f>D275</f>
        <v>paid_debtsRating</v>
      </c>
      <c r="J275" s="3">
        <f t="shared" si="91"/>
        <v>16</v>
      </c>
      <c r="K275" s="3">
        <f>MAX(J:J)</f>
        <v>43</v>
      </c>
      <c r="L275" s="14" t="str">
        <f t="shared" si="92"/>
        <v xml:space="preserve">paid_debtsRating                           </v>
      </c>
      <c r="M275" t="str">
        <f t="shared" si="93"/>
        <v>'paid_debtsRating'</v>
      </c>
      <c r="N275" t="str">
        <f t="shared" si="94"/>
        <v>$paid_debtsRating</v>
      </c>
      <c r="O275" t="str">
        <f t="shared" si="95"/>
        <v>'$paid_debtsRating'</v>
      </c>
      <c r="P275">
        <f t="shared" si="96"/>
        <v>19</v>
      </c>
      <c r="Q275" s="3">
        <f>MAX(P:P)</f>
        <v>46</v>
      </c>
      <c r="R275" s="9" t="str">
        <f t="shared" si="97"/>
        <v xml:space="preserve">localStorage.paid_debtsRating                           </v>
      </c>
      <c r="S275" s="7" t="str">
        <f t="shared" si="107"/>
        <v>BehavioralAnalysis</v>
      </c>
      <c r="T275" t="str">
        <f t="shared" si="98"/>
        <v xml:space="preserve">'$paid_debtsRating'                           </v>
      </c>
      <c r="U275" t="str">
        <f t="shared" si="99"/>
        <v>$paid_debtsRating                            = NULL;// BehavioralAnalysis</v>
      </c>
      <c r="V275" t="str">
        <f t="shared" si="100"/>
        <v xml:space="preserve">       if (typeof(localStorage.paid_debtsRating                           )==  "undefined") { localStorage.paid_debtsRating                            = "Medium"};</v>
      </c>
      <c r="W275" t="str">
        <f t="shared" si="101"/>
        <v xml:space="preserve">         $paid_debtsRating                                  =  $row["paid_debtsRating"];</v>
      </c>
      <c r="X275" t="str">
        <f t="shared" si="102"/>
        <v xml:space="preserve">         localStorage.paid_debtsRating                            = '&lt;php? echo $paid_debtsRating?&gt;' ;</v>
      </c>
      <c r="Y275" t="str">
        <f t="shared" si="104"/>
        <v>$paid_debtsRating                            =  $_POST['paid_debtsRating'] ;</v>
      </c>
      <c r="Z275" t="str">
        <f t="shared" si="108"/>
        <v xml:space="preserve">       localStorage.paid_debtsRating                            =  document.ScoreCardForm.paid_debtsRating.value;</v>
      </c>
      <c r="AA275" t="str">
        <f t="shared" si="109"/>
        <v xml:space="preserve">   document.ScoreCardForm.paid_debtsRating.value =  localStorage.paid_debtsRating;</v>
      </c>
      <c r="AB275" t="s">
        <v>449</v>
      </c>
      <c r="AC275" t="str">
        <f t="shared" si="110"/>
        <v xml:space="preserve">           paid_debtsRating  FLOAT,</v>
      </c>
      <c r="AD275" t="str">
        <f t="shared" si="103"/>
        <v xml:space="preserve">       paid_debtsRating                            = '$paid_debtsRating',</v>
      </c>
    </row>
    <row r="276" spans="1:30" x14ac:dyDescent="0.25">
      <c r="A276">
        <v>274</v>
      </c>
      <c r="B276" t="s">
        <v>869</v>
      </c>
      <c r="C276" t="s">
        <v>1379</v>
      </c>
      <c r="D276" t="str">
        <f t="shared" si="105"/>
        <v>paid_debtsMaxScore</v>
      </c>
      <c r="E276" t="str">
        <f t="shared" si="106"/>
        <v>paid_debtsMaxScore</v>
      </c>
      <c r="F276" s="3">
        <f t="shared" si="89"/>
        <v>18</v>
      </c>
      <c r="G276" s="3">
        <f>MAX(F:F)</f>
        <v>43</v>
      </c>
      <c r="H276" s="14" t="str">
        <f t="shared" si="90"/>
        <v xml:space="preserve">paid_debtsMaxScore                         </v>
      </c>
      <c r="I276" t="str">
        <f>D276</f>
        <v>paid_debtsMaxScore</v>
      </c>
      <c r="J276" s="3">
        <f t="shared" si="91"/>
        <v>18</v>
      </c>
      <c r="K276" s="3">
        <f>MAX(J:J)</f>
        <v>43</v>
      </c>
      <c r="L276" s="14" t="str">
        <f t="shared" si="92"/>
        <v xml:space="preserve">paid_debtsMaxScore                         </v>
      </c>
      <c r="M276" t="str">
        <f t="shared" si="93"/>
        <v>'paid_debtsMaxScore'</v>
      </c>
      <c r="N276" t="str">
        <f t="shared" si="94"/>
        <v>$paid_debtsMaxScore</v>
      </c>
      <c r="O276" t="str">
        <f t="shared" si="95"/>
        <v>'$paid_debtsMaxScore'</v>
      </c>
      <c r="P276">
        <f t="shared" si="96"/>
        <v>21</v>
      </c>
      <c r="Q276" s="3">
        <f>MAX(P:P)</f>
        <v>46</v>
      </c>
      <c r="R276" s="9" t="str">
        <f t="shared" si="97"/>
        <v xml:space="preserve">localStorage.paid_debtsMaxScore                         </v>
      </c>
      <c r="S276" s="7" t="str">
        <f t="shared" si="107"/>
        <v>BehavioralAnalysis</v>
      </c>
      <c r="T276" t="str">
        <f t="shared" si="98"/>
        <v xml:space="preserve">'$paid_debtsMaxScore'                         </v>
      </c>
      <c r="U276" t="str">
        <f t="shared" si="99"/>
        <v>$paid_debtsMaxScore                          = NULL;// BehavioralAnalysis</v>
      </c>
      <c r="V276" t="str">
        <f t="shared" si="100"/>
        <v xml:space="preserve">       if (typeof(localStorage.paid_debtsMaxScore                         )==  "undefined") { localStorage.paid_debtsMaxScore                          = 0};</v>
      </c>
      <c r="W276" t="str">
        <f t="shared" si="101"/>
        <v xml:space="preserve">         $paid_debtsMaxScore                                =  $row["paid_debtsMaxScore"];</v>
      </c>
      <c r="X276" t="str">
        <f t="shared" si="102"/>
        <v xml:space="preserve">         localStorage.paid_debtsMaxScore                          = '&lt;php? echo $paid_debtsMaxScore?&gt;' ;</v>
      </c>
      <c r="Y276" t="str">
        <f t="shared" si="104"/>
        <v>$paid_debtsMaxScore                          =  $_POST['paid_debtsMaxScore'] ;</v>
      </c>
      <c r="Z276" t="str">
        <f t="shared" si="108"/>
        <v xml:space="preserve">       localStorage.paid_debtsMaxScore                          =  document.ScoreCardForm.paid_debtsMaxScore.value;</v>
      </c>
      <c r="AA276" t="str">
        <f t="shared" si="109"/>
        <v xml:space="preserve">   document.ScoreCardForm.paid_debtsMaxScore.value =  localStorage.paid_debtsMaxScore;</v>
      </c>
      <c r="AB276" t="s">
        <v>449</v>
      </c>
      <c r="AC276" t="str">
        <f t="shared" si="110"/>
        <v xml:space="preserve">           paid_debtsMaxScore  FLOAT,</v>
      </c>
      <c r="AD276" t="str">
        <f t="shared" si="103"/>
        <v xml:space="preserve">       paid_debtsMaxScore                          = '$paid_debtsMaxScore',</v>
      </c>
    </row>
    <row r="277" spans="1:30" x14ac:dyDescent="0.25">
      <c r="A277">
        <v>275</v>
      </c>
      <c r="B277" t="s">
        <v>869</v>
      </c>
      <c r="C277" t="s">
        <v>1380</v>
      </c>
      <c r="D277" t="str">
        <f t="shared" si="105"/>
        <v>paid_debtsScore</v>
      </c>
      <c r="E277" t="str">
        <f t="shared" si="106"/>
        <v>paid_debtsScore</v>
      </c>
      <c r="F277" s="3">
        <f t="shared" si="89"/>
        <v>15</v>
      </c>
      <c r="G277" s="3">
        <f>MAX(F:F)</f>
        <v>43</v>
      </c>
      <c r="H277" s="14" t="str">
        <f t="shared" si="90"/>
        <v xml:space="preserve">paid_debtsScore                            </v>
      </c>
      <c r="I277" t="str">
        <f>D277</f>
        <v>paid_debtsScore</v>
      </c>
      <c r="J277" s="3">
        <f t="shared" si="91"/>
        <v>15</v>
      </c>
      <c r="K277" s="3">
        <f>MAX(J:J)</f>
        <v>43</v>
      </c>
      <c r="L277" s="14" t="str">
        <f t="shared" si="92"/>
        <v xml:space="preserve">paid_debtsScore                            </v>
      </c>
      <c r="M277" t="str">
        <f t="shared" si="93"/>
        <v>'paid_debtsScore'</v>
      </c>
      <c r="N277" t="str">
        <f t="shared" si="94"/>
        <v>$paid_debtsScore</v>
      </c>
      <c r="O277" t="str">
        <f t="shared" si="95"/>
        <v>'$paid_debtsScore'</v>
      </c>
      <c r="P277">
        <f t="shared" si="96"/>
        <v>18</v>
      </c>
      <c r="Q277" s="3">
        <f>MAX(P:P)</f>
        <v>46</v>
      </c>
      <c r="R277" s="9" t="str">
        <f t="shared" si="97"/>
        <v xml:space="preserve">localStorage.paid_debtsScore                            </v>
      </c>
      <c r="S277" s="7" t="str">
        <f t="shared" si="107"/>
        <v>BehavioralAnalysis</v>
      </c>
      <c r="T277" t="str">
        <f t="shared" si="98"/>
        <v xml:space="preserve">'$paid_debtsScore'                            </v>
      </c>
      <c r="U277" t="str">
        <f t="shared" si="99"/>
        <v>$paid_debtsScore                             = NULL;// BehavioralAnalysis</v>
      </c>
      <c r="V277" t="str">
        <f t="shared" si="100"/>
        <v xml:space="preserve">       if (typeof(localStorage.paid_debtsScore                            )==  "undefined") { localStorage.paid_debtsScore                             = 0};</v>
      </c>
      <c r="W277" t="str">
        <f t="shared" si="101"/>
        <v xml:space="preserve">         $paid_debtsScore                                   =  $row["paid_debtsScore"];</v>
      </c>
      <c r="X277" t="str">
        <f t="shared" si="102"/>
        <v xml:space="preserve">         localStorage.paid_debtsScore                             = '&lt;php? echo $paid_debtsScore?&gt;' ;</v>
      </c>
      <c r="Y277" t="str">
        <f t="shared" si="104"/>
        <v>$paid_debtsScore                             =  $_POST['paid_debtsScore'] ;</v>
      </c>
      <c r="Z277" t="str">
        <f t="shared" si="108"/>
        <v xml:space="preserve">       localStorage.paid_debtsScore                             =  document.ScoreCardForm.paid_debtsScore.value;</v>
      </c>
      <c r="AA277" t="str">
        <f t="shared" si="109"/>
        <v xml:space="preserve">   document.ScoreCardForm.paid_debtsScore.value =  localStorage.paid_debtsScore;</v>
      </c>
      <c r="AB277" t="s">
        <v>449</v>
      </c>
      <c r="AC277" t="str">
        <f t="shared" si="110"/>
        <v xml:space="preserve">           paid_debtsScore  FLOAT,</v>
      </c>
      <c r="AD277" t="str">
        <f t="shared" si="103"/>
        <v xml:space="preserve">       paid_debtsScore                             = '$paid_debtsScore',</v>
      </c>
    </row>
    <row r="278" spans="1:30" x14ac:dyDescent="0.25">
      <c r="A278">
        <v>276</v>
      </c>
      <c r="B278" t="s">
        <v>869</v>
      </c>
      <c r="C278" t="s">
        <v>1535</v>
      </c>
      <c r="D278" t="str">
        <f t="shared" si="105"/>
        <v>paid_debtsComment</v>
      </c>
      <c r="E278" t="str">
        <f t="shared" si="106"/>
        <v>paid_debtsComment</v>
      </c>
      <c r="F278" s="3">
        <f t="shared" si="89"/>
        <v>17</v>
      </c>
      <c r="G278" s="3">
        <f>MAX(F:F)</f>
        <v>43</v>
      </c>
      <c r="H278" s="14" t="str">
        <f t="shared" si="90"/>
        <v xml:space="preserve">paid_debtsComment                          </v>
      </c>
      <c r="I278" t="str">
        <f>D278</f>
        <v>paid_debtsComment</v>
      </c>
      <c r="J278" s="3">
        <f t="shared" si="91"/>
        <v>17</v>
      </c>
      <c r="K278" s="3">
        <f>MAX(J:J)</f>
        <v>43</v>
      </c>
      <c r="L278" s="14" t="str">
        <f t="shared" si="92"/>
        <v xml:space="preserve">paid_debtsComment                          </v>
      </c>
      <c r="M278" t="str">
        <f t="shared" si="93"/>
        <v>'paid_debtsComment'</v>
      </c>
      <c r="N278" t="str">
        <f t="shared" si="94"/>
        <v>$paid_debtsComment</v>
      </c>
      <c r="O278" t="str">
        <f t="shared" si="95"/>
        <v>'$paid_debtsComment'</v>
      </c>
      <c r="P278">
        <f t="shared" si="96"/>
        <v>20</v>
      </c>
      <c r="Q278" s="3">
        <f>MAX(P:P)</f>
        <v>46</v>
      </c>
      <c r="R278" s="9" t="str">
        <f t="shared" si="97"/>
        <v xml:space="preserve">localStorage.paid_debtsComment                          </v>
      </c>
      <c r="S278" s="7" t="str">
        <f t="shared" si="107"/>
        <v>BehavioralAnalysis</v>
      </c>
      <c r="T278" t="str">
        <f t="shared" si="98"/>
        <v xml:space="preserve">'$paid_debtsComment'                          </v>
      </c>
      <c r="U278" t="str">
        <f t="shared" si="99"/>
        <v>$paid_debtsComment                           = NULL;// BehavioralAnalysis</v>
      </c>
      <c r="V278" t="str">
        <f t="shared" si="100"/>
        <v xml:space="preserve">       if (typeof(localStorage.paid_debtsComment                          )==  "undefined") { localStorage.paid_debtsComment                           = ""};</v>
      </c>
      <c r="W278" t="str">
        <f t="shared" si="101"/>
        <v xml:space="preserve">         $paid_debtsComment                                 =  $row["paid_debtsComment"];</v>
      </c>
      <c r="X278" t="str">
        <f t="shared" si="102"/>
        <v xml:space="preserve">         localStorage.paid_debtsComment                           = '&lt;php? echo $paid_debtsComment?&gt;' ;</v>
      </c>
      <c r="Y278" t="str">
        <f t="shared" si="104"/>
        <v>$paid_debtsComment                           =  $_POST['paid_debtsComment'] ;</v>
      </c>
      <c r="Z278" t="str">
        <f t="shared" si="108"/>
        <v xml:space="preserve">       localStorage.paid_debtsComment                           =  document.ScoreCardForm.paid_debtsComment.value;</v>
      </c>
      <c r="AA278" t="str">
        <f t="shared" si="109"/>
        <v xml:space="preserve">   document.ScoreCardForm.paid_debtsComment.value =  localStorage.paid_debtsComment;</v>
      </c>
      <c r="AB278" t="s">
        <v>1552</v>
      </c>
      <c r="AC278" t="str">
        <f t="shared" si="110"/>
        <v xml:space="preserve">           paid_debtsComment  VARCHAR(250),</v>
      </c>
      <c r="AD278" t="str">
        <f t="shared" si="103"/>
        <v xml:space="preserve">       paid_debtsComment                           = '$paid_debtsComment',</v>
      </c>
    </row>
    <row r="279" spans="1:30" x14ac:dyDescent="0.25">
      <c r="A279">
        <v>277</v>
      </c>
      <c r="B279" t="s">
        <v>869</v>
      </c>
      <c r="C279" t="s">
        <v>1381</v>
      </c>
      <c r="D279" t="str">
        <f t="shared" si="105"/>
        <v>judgementRating</v>
      </c>
      <c r="E279" t="str">
        <f t="shared" si="106"/>
        <v>judgementRating</v>
      </c>
      <c r="F279" s="3">
        <f t="shared" si="89"/>
        <v>15</v>
      </c>
      <c r="G279" s="3">
        <f>MAX(F:F)</f>
        <v>43</v>
      </c>
      <c r="H279" s="14" t="str">
        <f t="shared" si="90"/>
        <v xml:space="preserve">judgementRating                            </v>
      </c>
      <c r="I279" t="str">
        <f>D279</f>
        <v>judgementRating</v>
      </c>
      <c r="J279" s="3">
        <f t="shared" si="91"/>
        <v>15</v>
      </c>
      <c r="K279" s="3">
        <f>MAX(J:J)</f>
        <v>43</v>
      </c>
      <c r="L279" s="14" t="str">
        <f t="shared" si="92"/>
        <v xml:space="preserve">judgementRating                            </v>
      </c>
      <c r="M279" t="str">
        <f t="shared" si="93"/>
        <v>'judgementRating'</v>
      </c>
      <c r="N279" t="str">
        <f t="shared" si="94"/>
        <v>$judgementRating</v>
      </c>
      <c r="O279" t="str">
        <f t="shared" si="95"/>
        <v>'$judgementRating'</v>
      </c>
      <c r="P279">
        <f t="shared" si="96"/>
        <v>18</v>
      </c>
      <c r="Q279" s="3">
        <f>MAX(P:P)</f>
        <v>46</v>
      </c>
      <c r="R279" s="9" t="str">
        <f t="shared" si="97"/>
        <v xml:space="preserve">localStorage.judgementRating                            </v>
      </c>
      <c r="S279" s="7" t="str">
        <f t="shared" si="107"/>
        <v>BehavioralAnalysis</v>
      </c>
      <c r="T279" t="str">
        <f t="shared" si="98"/>
        <v xml:space="preserve">'$judgementRating'                            </v>
      </c>
      <c r="U279" t="str">
        <f t="shared" si="99"/>
        <v>$judgementRating                             = NULL;// BehavioralAnalysis</v>
      </c>
      <c r="V279" t="str">
        <f t="shared" si="100"/>
        <v xml:space="preserve">       if (typeof(localStorage.judgementRating                            )==  "undefined") { localStorage.judgementRating                             = "Medium"};</v>
      </c>
      <c r="W279" t="str">
        <f t="shared" si="101"/>
        <v xml:space="preserve">         $judgementRating                                   =  $row["judgementRating"];</v>
      </c>
      <c r="X279" t="str">
        <f t="shared" si="102"/>
        <v xml:space="preserve">         localStorage.judgementRating                             = '&lt;php? echo $judgementRating?&gt;' ;</v>
      </c>
      <c r="Y279" t="str">
        <f t="shared" si="104"/>
        <v>$judgementRating                             =  $_POST['judgementRating'] ;</v>
      </c>
      <c r="Z279" t="str">
        <f t="shared" si="108"/>
        <v xml:space="preserve">       localStorage.judgementRating                             =  document.ScoreCardForm.judgementRating.value;</v>
      </c>
      <c r="AA279" t="str">
        <f t="shared" si="109"/>
        <v xml:space="preserve">   document.ScoreCardForm.judgementRating.value =  localStorage.judgementRating;</v>
      </c>
      <c r="AB279" t="s">
        <v>449</v>
      </c>
      <c r="AC279" t="str">
        <f t="shared" si="110"/>
        <v xml:space="preserve">           judgementRating  FLOAT,</v>
      </c>
      <c r="AD279" t="str">
        <f t="shared" si="103"/>
        <v xml:space="preserve">       judgementRating                             = '$judgementRating',</v>
      </c>
    </row>
    <row r="280" spans="1:30" x14ac:dyDescent="0.25">
      <c r="A280">
        <v>278</v>
      </c>
      <c r="B280" t="s">
        <v>869</v>
      </c>
      <c r="C280" t="s">
        <v>1382</v>
      </c>
      <c r="D280" t="str">
        <f t="shared" si="105"/>
        <v>judgementMaxScore</v>
      </c>
      <c r="E280" t="str">
        <f t="shared" si="106"/>
        <v>judgementMaxScore</v>
      </c>
      <c r="F280" s="3">
        <f t="shared" si="89"/>
        <v>17</v>
      </c>
      <c r="G280" s="3">
        <f>MAX(F:F)</f>
        <v>43</v>
      </c>
      <c r="H280" s="14" t="str">
        <f t="shared" si="90"/>
        <v xml:space="preserve">judgementMaxScore                          </v>
      </c>
      <c r="I280" t="str">
        <f>D280</f>
        <v>judgementMaxScore</v>
      </c>
      <c r="J280" s="3">
        <f t="shared" si="91"/>
        <v>17</v>
      </c>
      <c r="K280" s="3">
        <f>MAX(J:J)</f>
        <v>43</v>
      </c>
      <c r="L280" s="14" t="str">
        <f t="shared" si="92"/>
        <v xml:space="preserve">judgementMaxScore                          </v>
      </c>
      <c r="M280" t="str">
        <f t="shared" si="93"/>
        <v>'judgementMaxScore'</v>
      </c>
      <c r="N280" t="str">
        <f t="shared" si="94"/>
        <v>$judgementMaxScore</v>
      </c>
      <c r="O280" t="str">
        <f t="shared" si="95"/>
        <v>'$judgementMaxScore'</v>
      </c>
      <c r="P280">
        <f t="shared" si="96"/>
        <v>20</v>
      </c>
      <c r="Q280" s="3">
        <f>MAX(P:P)</f>
        <v>46</v>
      </c>
      <c r="R280" s="9" t="str">
        <f t="shared" si="97"/>
        <v xml:space="preserve">localStorage.judgementMaxScore                          </v>
      </c>
      <c r="S280" s="7" t="str">
        <f t="shared" si="107"/>
        <v>BehavioralAnalysis</v>
      </c>
      <c r="T280" t="str">
        <f t="shared" si="98"/>
        <v xml:space="preserve">'$judgementMaxScore'                          </v>
      </c>
      <c r="U280" t="str">
        <f t="shared" si="99"/>
        <v>$judgementMaxScore                           = NULL;// BehavioralAnalysis</v>
      </c>
      <c r="V280" t="str">
        <f t="shared" si="100"/>
        <v xml:space="preserve">       if (typeof(localStorage.judgementMaxScore                          )==  "undefined") { localStorage.judgementMaxScore                           = 0};</v>
      </c>
      <c r="W280" t="str">
        <f t="shared" si="101"/>
        <v xml:space="preserve">         $judgementMaxScore                                 =  $row["judgementMaxScore"];</v>
      </c>
      <c r="X280" t="str">
        <f t="shared" si="102"/>
        <v xml:space="preserve">         localStorage.judgementMaxScore                           = '&lt;php? echo $judgementMaxScore?&gt;' ;</v>
      </c>
      <c r="Y280" t="str">
        <f t="shared" si="104"/>
        <v>$judgementMaxScore                           =  $_POST['judgementMaxScore'] ;</v>
      </c>
      <c r="Z280" t="str">
        <f t="shared" si="108"/>
        <v xml:space="preserve">       localStorage.judgementMaxScore                           =  document.ScoreCardForm.judgementMaxScore.value;</v>
      </c>
      <c r="AA280" t="str">
        <f t="shared" si="109"/>
        <v xml:space="preserve">   document.ScoreCardForm.judgementMaxScore.value =  localStorage.judgementMaxScore;</v>
      </c>
      <c r="AB280" t="s">
        <v>449</v>
      </c>
      <c r="AC280" t="str">
        <f t="shared" si="110"/>
        <v xml:space="preserve">           judgementMaxScore  FLOAT,</v>
      </c>
      <c r="AD280" t="str">
        <f t="shared" si="103"/>
        <v xml:space="preserve">       judgementMaxScore                           = '$judgementMaxScore',</v>
      </c>
    </row>
    <row r="281" spans="1:30" x14ac:dyDescent="0.25">
      <c r="A281">
        <v>279</v>
      </c>
      <c r="B281" t="s">
        <v>869</v>
      </c>
      <c r="C281" t="s">
        <v>1383</v>
      </c>
      <c r="D281" t="str">
        <f t="shared" si="105"/>
        <v>judgementScore</v>
      </c>
      <c r="E281" t="str">
        <f t="shared" si="106"/>
        <v>judgementScore</v>
      </c>
      <c r="F281" s="3">
        <f t="shared" si="89"/>
        <v>14</v>
      </c>
      <c r="G281" s="3">
        <f>MAX(F:F)</f>
        <v>43</v>
      </c>
      <c r="H281" s="14" t="str">
        <f t="shared" si="90"/>
        <v xml:space="preserve">judgementScore                             </v>
      </c>
      <c r="I281" t="str">
        <f>D281</f>
        <v>judgementScore</v>
      </c>
      <c r="J281" s="3">
        <f t="shared" si="91"/>
        <v>14</v>
      </c>
      <c r="K281" s="3">
        <f>MAX(J:J)</f>
        <v>43</v>
      </c>
      <c r="L281" s="14" t="str">
        <f t="shared" si="92"/>
        <v xml:space="preserve">judgementScore                             </v>
      </c>
      <c r="M281" t="str">
        <f t="shared" si="93"/>
        <v>'judgementScore'</v>
      </c>
      <c r="N281" t="str">
        <f t="shared" si="94"/>
        <v>$judgementScore</v>
      </c>
      <c r="O281" t="str">
        <f t="shared" si="95"/>
        <v>'$judgementScore'</v>
      </c>
      <c r="P281">
        <f t="shared" si="96"/>
        <v>17</v>
      </c>
      <c r="Q281" s="3">
        <f>MAX(P:P)</f>
        <v>46</v>
      </c>
      <c r="R281" s="9" t="str">
        <f t="shared" si="97"/>
        <v xml:space="preserve">localStorage.judgementScore                             </v>
      </c>
      <c r="S281" s="7" t="str">
        <f t="shared" si="107"/>
        <v>BehavioralAnalysis</v>
      </c>
      <c r="T281" t="str">
        <f t="shared" si="98"/>
        <v xml:space="preserve">'$judgementScore'                             </v>
      </c>
      <c r="U281" t="str">
        <f t="shared" si="99"/>
        <v>$judgementScore                              = NULL;// BehavioralAnalysis</v>
      </c>
      <c r="V281" t="str">
        <f t="shared" si="100"/>
        <v xml:space="preserve">       if (typeof(localStorage.judgementScore                             )==  "undefined") { localStorage.judgementScore                              = 0};</v>
      </c>
      <c r="W281" t="str">
        <f t="shared" si="101"/>
        <v xml:space="preserve">         $judgementScore                                    =  $row["judgementScore"];</v>
      </c>
      <c r="X281" t="str">
        <f t="shared" si="102"/>
        <v xml:space="preserve">         localStorage.judgementScore                              = '&lt;php? echo $judgementScore?&gt;' ;</v>
      </c>
      <c r="Y281" t="str">
        <f t="shared" si="104"/>
        <v>$judgementScore                              =  $_POST['judgementScore'] ;</v>
      </c>
      <c r="Z281" t="str">
        <f t="shared" si="108"/>
        <v xml:space="preserve">       localStorage.judgementScore                              =  document.ScoreCardForm.judgementScore.value;</v>
      </c>
      <c r="AA281" t="str">
        <f t="shared" si="109"/>
        <v xml:space="preserve">   document.ScoreCardForm.judgementScore.value =  localStorage.judgementScore;</v>
      </c>
      <c r="AB281" t="s">
        <v>449</v>
      </c>
      <c r="AC281" t="str">
        <f t="shared" si="110"/>
        <v xml:space="preserve">           judgementScore  FLOAT,</v>
      </c>
      <c r="AD281" t="str">
        <f t="shared" si="103"/>
        <v xml:space="preserve">       judgementScore                              = '$judgementScore',</v>
      </c>
    </row>
    <row r="282" spans="1:30" x14ac:dyDescent="0.25">
      <c r="A282">
        <v>280</v>
      </c>
      <c r="B282" t="s">
        <v>869</v>
      </c>
      <c r="C282" t="s">
        <v>1536</v>
      </c>
      <c r="D282" t="str">
        <f t="shared" si="105"/>
        <v>judgementComment</v>
      </c>
      <c r="E282" t="str">
        <f t="shared" si="106"/>
        <v>judgementComment</v>
      </c>
      <c r="F282" s="3">
        <f t="shared" si="89"/>
        <v>16</v>
      </c>
      <c r="G282" s="3">
        <f>MAX(F:F)</f>
        <v>43</v>
      </c>
      <c r="H282" s="14" t="str">
        <f t="shared" si="90"/>
        <v xml:space="preserve">judgementComment                           </v>
      </c>
      <c r="I282" t="str">
        <f>D282</f>
        <v>judgementComment</v>
      </c>
      <c r="J282" s="3">
        <f t="shared" si="91"/>
        <v>16</v>
      </c>
      <c r="K282" s="3">
        <f>MAX(J:J)</f>
        <v>43</v>
      </c>
      <c r="L282" s="14" t="str">
        <f t="shared" si="92"/>
        <v xml:space="preserve">judgementComment                           </v>
      </c>
      <c r="M282" t="str">
        <f t="shared" si="93"/>
        <v>'judgementComment'</v>
      </c>
      <c r="N282" t="str">
        <f t="shared" si="94"/>
        <v>$judgementComment</v>
      </c>
      <c r="O282" t="str">
        <f t="shared" si="95"/>
        <v>'$judgementComment'</v>
      </c>
      <c r="P282">
        <f t="shared" si="96"/>
        <v>19</v>
      </c>
      <c r="Q282" s="3">
        <f>MAX(P:P)</f>
        <v>46</v>
      </c>
      <c r="R282" s="9" t="str">
        <f t="shared" si="97"/>
        <v xml:space="preserve">localStorage.judgementComment                           </v>
      </c>
      <c r="S282" s="7" t="str">
        <f t="shared" si="107"/>
        <v>BehavioralAnalysis</v>
      </c>
      <c r="T282" t="str">
        <f t="shared" si="98"/>
        <v xml:space="preserve">'$judgementComment'                           </v>
      </c>
      <c r="U282" t="str">
        <f t="shared" si="99"/>
        <v>$judgementComment                            = NULL;// BehavioralAnalysis</v>
      </c>
      <c r="V282" t="str">
        <f t="shared" si="100"/>
        <v xml:space="preserve">       if (typeof(localStorage.judgementComment                           )==  "undefined") { localStorage.judgementComment                            = ""};</v>
      </c>
      <c r="W282" t="str">
        <f t="shared" si="101"/>
        <v xml:space="preserve">         $judgementComment                                  =  $row["judgementComment"];</v>
      </c>
      <c r="X282" t="str">
        <f t="shared" si="102"/>
        <v xml:space="preserve">         localStorage.judgementComment                            = '&lt;php? echo $judgementComment?&gt;' ;</v>
      </c>
      <c r="Y282" t="str">
        <f t="shared" si="104"/>
        <v>$judgementComment                            =  $_POST['judgementComment'] ;</v>
      </c>
      <c r="Z282" t="str">
        <f t="shared" si="108"/>
        <v xml:space="preserve">       localStorage.judgementComment                            =  document.ScoreCardForm.judgementComment.value;</v>
      </c>
      <c r="AA282" t="str">
        <f t="shared" si="109"/>
        <v xml:space="preserve">   document.ScoreCardForm.judgementComment.value =  localStorage.judgementComment;</v>
      </c>
      <c r="AB282" t="s">
        <v>1552</v>
      </c>
      <c r="AC282" t="str">
        <f t="shared" si="110"/>
        <v xml:space="preserve">           judgementComment  VARCHAR(250),</v>
      </c>
      <c r="AD282" t="str">
        <f t="shared" si="103"/>
        <v xml:space="preserve">       judgementComment                            = '$judgementComment',</v>
      </c>
    </row>
    <row r="283" spans="1:30" x14ac:dyDescent="0.25">
      <c r="A283">
        <v>281</v>
      </c>
      <c r="B283" t="s">
        <v>869</v>
      </c>
      <c r="C283" t="s">
        <v>1384</v>
      </c>
      <c r="D283" t="str">
        <f t="shared" si="105"/>
        <v>default_dataRating</v>
      </c>
      <c r="E283" t="str">
        <f t="shared" si="106"/>
        <v>default_dataRating</v>
      </c>
      <c r="F283" s="3">
        <f t="shared" si="89"/>
        <v>18</v>
      </c>
      <c r="G283" s="3">
        <f>MAX(F:F)</f>
        <v>43</v>
      </c>
      <c r="H283" s="14" t="str">
        <f t="shared" si="90"/>
        <v xml:space="preserve">default_dataRating                         </v>
      </c>
      <c r="I283" t="str">
        <f>D283</f>
        <v>default_dataRating</v>
      </c>
      <c r="J283" s="3">
        <f t="shared" si="91"/>
        <v>18</v>
      </c>
      <c r="K283" s="3">
        <f>MAX(J:J)</f>
        <v>43</v>
      </c>
      <c r="L283" s="14" t="str">
        <f t="shared" si="92"/>
        <v xml:space="preserve">default_dataRating                         </v>
      </c>
      <c r="M283" t="str">
        <f t="shared" si="93"/>
        <v>'default_dataRating'</v>
      </c>
      <c r="N283" t="str">
        <f t="shared" si="94"/>
        <v>$default_dataRating</v>
      </c>
      <c r="O283" t="str">
        <f t="shared" si="95"/>
        <v>'$default_dataRating'</v>
      </c>
      <c r="P283">
        <f t="shared" si="96"/>
        <v>21</v>
      </c>
      <c r="Q283" s="3">
        <f>MAX(P:P)</f>
        <v>46</v>
      </c>
      <c r="R283" s="9" t="str">
        <f t="shared" si="97"/>
        <v xml:space="preserve">localStorage.default_dataRating                         </v>
      </c>
      <c r="S283" s="7" t="str">
        <f t="shared" si="107"/>
        <v>BehavioralAnalysis</v>
      </c>
      <c r="T283" t="str">
        <f t="shared" si="98"/>
        <v xml:space="preserve">'$default_dataRating'                         </v>
      </c>
      <c r="U283" t="str">
        <f t="shared" si="99"/>
        <v>$default_dataRating                          = NULL;// BehavioralAnalysis</v>
      </c>
      <c r="V283" t="str">
        <f t="shared" si="100"/>
        <v xml:space="preserve">       if (typeof(localStorage.default_dataRating                         )==  "undefined") { localStorage.default_dataRating                          = "Medium"};</v>
      </c>
      <c r="W283" t="str">
        <f t="shared" si="101"/>
        <v xml:space="preserve">         $default_dataRating                                =  $row["default_dataRating"];</v>
      </c>
      <c r="X283" t="str">
        <f t="shared" si="102"/>
        <v xml:space="preserve">         localStorage.default_dataRating                          = '&lt;php? echo $default_dataRating?&gt;' ;</v>
      </c>
      <c r="Y283" t="str">
        <f t="shared" si="104"/>
        <v>$default_dataRating                          =  $_POST['default_dataRating'] ;</v>
      </c>
      <c r="Z283" t="str">
        <f t="shared" si="108"/>
        <v xml:space="preserve">       localStorage.default_dataRating                          =  document.ScoreCardForm.default_dataRating.value;</v>
      </c>
      <c r="AA283" t="str">
        <f t="shared" si="109"/>
        <v xml:space="preserve">   document.ScoreCardForm.default_dataRating.value =  localStorage.default_dataRating;</v>
      </c>
      <c r="AB283" t="s">
        <v>449</v>
      </c>
      <c r="AC283" t="str">
        <f t="shared" si="110"/>
        <v xml:space="preserve">           default_dataRating  FLOAT,</v>
      </c>
      <c r="AD283" t="str">
        <f t="shared" si="103"/>
        <v xml:space="preserve">       default_dataRating                          = '$default_dataRating',</v>
      </c>
    </row>
    <row r="284" spans="1:30" x14ac:dyDescent="0.25">
      <c r="A284">
        <v>282</v>
      </c>
      <c r="B284" t="s">
        <v>869</v>
      </c>
      <c r="C284" t="s">
        <v>1385</v>
      </c>
      <c r="D284" t="str">
        <f t="shared" si="105"/>
        <v>default_dataMaxScore</v>
      </c>
      <c r="E284" t="str">
        <f t="shared" si="106"/>
        <v>default_dataMaxScore</v>
      </c>
      <c r="F284" s="3">
        <f t="shared" si="89"/>
        <v>20</v>
      </c>
      <c r="G284" s="3">
        <f>MAX(F:F)</f>
        <v>43</v>
      </c>
      <c r="H284" s="14" t="str">
        <f t="shared" si="90"/>
        <v xml:space="preserve">default_dataMaxScore                       </v>
      </c>
      <c r="I284" t="str">
        <f>D284</f>
        <v>default_dataMaxScore</v>
      </c>
      <c r="J284" s="3">
        <f t="shared" si="91"/>
        <v>20</v>
      </c>
      <c r="K284" s="3">
        <f>MAX(J:J)</f>
        <v>43</v>
      </c>
      <c r="L284" s="14" t="str">
        <f t="shared" si="92"/>
        <v xml:space="preserve">default_dataMaxScore                       </v>
      </c>
      <c r="M284" t="str">
        <f t="shared" si="93"/>
        <v>'default_dataMaxScore'</v>
      </c>
      <c r="N284" t="str">
        <f t="shared" si="94"/>
        <v>$default_dataMaxScore</v>
      </c>
      <c r="O284" t="str">
        <f t="shared" si="95"/>
        <v>'$default_dataMaxScore'</v>
      </c>
      <c r="P284">
        <f t="shared" si="96"/>
        <v>23</v>
      </c>
      <c r="Q284" s="3">
        <f>MAX(P:P)</f>
        <v>46</v>
      </c>
      <c r="R284" s="9" t="str">
        <f t="shared" si="97"/>
        <v xml:space="preserve">localStorage.default_dataMaxScore                       </v>
      </c>
      <c r="S284" s="7" t="str">
        <f t="shared" si="107"/>
        <v>BehavioralAnalysis</v>
      </c>
      <c r="T284" t="str">
        <f t="shared" si="98"/>
        <v xml:space="preserve">'$default_dataMaxScore'                       </v>
      </c>
      <c r="U284" t="str">
        <f t="shared" si="99"/>
        <v>$default_dataMaxScore                        = NULL;// BehavioralAnalysis</v>
      </c>
      <c r="V284" t="str">
        <f t="shared" si="100"/>
        <v xml:space="preserve">       if (typeof(localStorage.default_dataMaxScore                       )==  "undefined") { localStorage.default_dataMaxScore                        = 0};</v>
      </c>
      <c r="W284" t="str">
        <f t="shared" si="101"/>
        <v xml:space="preserve">         $default_dataMaxScore                              =  $row["default_dataMaxScore"];</v>
      </c>
      <c r="X284" t="str">
        <f t="shared" si="102"/>
        <v xml:space="preserve">         localStorage.default_dataMaxScore                        = '&lt;php? echo $default_dataMaxScore?&gt;' ;</v>
      </c>
      <c r="Y284" t="str">
        <f t="shared" si="104"/>
        <v>$default_dataMaxScore                        =  $_POST['default_dataMaxScore'] ;</v>
      </c>
      <c r="Z284" t="str">
        <f t="shared" si="108"/>
        <v xml:space="preserve">       localStorage.default_dataMaxScore                        =  document.ScoreCardForm.default_dataMaxScore.value;</v>
      </c>
      <c r="AA284" t="str">
        <f t="shared" si="109"/>
        <v xml:space="preserve">   document.ScoreCardForm.default_dataMaxScore.value =  localStorage.default_dataMaxScore;</v>
      </c>
      <c r="AB284" t="s">
        <v>449</v>
      </c>
      <c r="AC284" t="str">
        <f t="shared" si="110"/>
        <v xml:space="preserve">           default_dataMaxScore  FLOAT,</v>
      </c>
      <c r="AD284" t="str">
        <f t="shared" si="103"/>
        <v xml:space="preserve">       default_dataMaxScore                        = '$default_dataMaxScore',</v>
      </c>
    </row>
    <row r="285" spans="1:30" x14ac:dyDescent="0.25">
      <c r="A285">
        <v>283</v>
      </c>
      <c r="B285" t="s">
        <v>869</v>
      </c>
      <c r="C285" t="s">
        <v>1386</v>
      </c>
      <c r="D285" t="str">
        <f t="shared" si="105"/>
        <v>default_dataScore</v>
      </c>
      <c r="E285" t="str">
        <f t="shared" si="106"/>
        <v>default_dataScore</v>
      </c>
      <c r="F285" s="3">
        <f t="shared" si="89"/>
        <v>17</v>
      </c>
      <c r="G285" s="3">
        <f>MAX(F:F)</f>
        <v>43</v>
      </c>
      <c r="H285" s="14" t="str">
        <f t="shared" si="90"/>
        <v xml:space="preserve">default_dataScore                          </v>
      </c>
      <c r="I285" t="str">
        <f>D285</f>
        <v>default_dataScore</v>
      </c>
      <c r="J285" s="3">
        <f t="shared" si="91"/>
        <v>17</v>
      </c>
      <c r="K285" s="3">
        <f>MAX(J:J)</f>
        <v>43</v>
      </c>
      <c r="L285" s="14" t="str">
        <f t="shared" si="92"/>
        <v xml:space="preserve">default_dataScore                          </v>
      </c>
      <c r="M285" t="str">
        <f t="shared" si="93"/>
        <v>'default_dataScore'</v>
      </c>
      <c r="N285" t="str">
        <f t="shared" si="94"/>
        <v>$default_dataScore</v>
      </c>
      <c r="O285" t="str">
        <f t="shared" si="95"/>
        <v>'$default_dataScore'</v>
      </c>
      <c r="P285">
        <f t="shared" si="96"/>
        <v>20</v>
      </c>
      <c r="Q285" s="3">
        <f>MAX(P:P)</f>
        <v>46</v>
      </c>
      <c r="R285" s="9" t="str">
        <f t="shared" si="97"/>
        <v xml:space="preserve">localStorage.default_dataScore                          </v>
      </c>
      <c r="S285" s="7" t="str">
        <f t="shared" si="107"/>
        <v>BehavioralAnalysis</v>
      </c>
      <c r="T285" t="str">
        <f t="shared" si="98"/>
        <v xml:space="preserve">'$default_dataScore'                          </v>
      </c>
      <c r="U285" t="str">
        <f t="shared" si="99"/>
        <v>$default_dataScore                           = NULL;// BehavioralAnalysis</v>
      </c>
      <c r="V285" t="str">
        <f t="shared" si="100"/>
        <v xml:space="preserve">       if (typeof(localStorage.default_dataScore                          )==  "undefined") { localStorage.default_dataScore                           = 0};</v>
      </c>
      <c r="W285" t="str">
        <f t="shared" si="101"/>
        <v xml:space="preserve">         $default_dataScore                                 =  $row["default_dataScore"];</v>
      </c>
      <c r="X285" t="str">
        <f t="shared" si="102"/>
        <v xml:space="preserve">         localStorage.default_dataScore                           = '&lt;php? echo $default_dataScore?&gt;' ;</v>
      </c>
      <c r="Y285" t="str">
        <f t="shared" si="104"/>
        <v>$default_dataScore                           =  $_POST['default_dataScore'] ;</v>
      </c>
      <c r="Z285" t="str">
        <f t="shared" si="108"/>
        <v xml:space="preserve">       localStorage.default_dataScore                           =  document.ScoreCardForm.default_dataScore.value;</v>
      </c>
      <c r="AA285" t="str">
        <f t="shared" si="109"/>
        <v xml:space="preserve">   document.ScoreCardForm.default_dataScore.value =  localStorage.default_dataScore;</v>
      </c>
      <c r="AB285" t="s">
        <v>449</v>
      </c>
      <c r="AC285" t="str">
        <f t="shared" si="110"/>
        <v xml:space="preserve">           default_dataScore  FLOAT,</v>
      </c>
      <c r="AD285" t="str">
        <f t="shared" si="103"/>
        <v xml:space="preserve">       default_dataScore                           = '$default_dataScore',</v>
      </c>
    </row>
    <row r="286" spans="1:30" x14ac:dyDescent="0.25">
      <c r="A286">
        <v>284</v>
      </c>
      <c r="B286" t="s">
        <v>869</v>
      </c>
      <c r="C286" t="s">
        <v>1537</v>
      </c>
      <c r="D286" t="str">
        <f t="shared" si="105"/>
        <v>default_dataComment</v>
      </c>
      <c r="E286" t="str">
        <f t="shared" si="106"/>
        <v>default_dataComment</v>
      </c>
      <c r="F286" s="3">
        <f t="shared" si="89"/>
        <v>19</v>
      </c>
      <c r="G286" s="3">
        <f>MAX(F:F)</f>
        <v>43</v>
      </c>
      <c r="H286" s="14" t="str">
        <f t="shared" si="90"/>
        <v xml:space="preserve">default_dataComment                        </v>
      </c>
      <c r="I286" t="str">
        <f>D286</f>
        <v>default_dataComment</v>
      </c>
      <c r="J286" s="3">
        <f t="shared" si="91"/>
        <v>19</v>
      </c>
      <c r="K286" s="3">
        <f>MAX(J:J)</f>
        <v>43</v>
      </c>
      <c r="L286" s="14" t="str">
        <f t="shared" si="92"/>
        <v xml:space="preserve">default_dataComment                        </v>
      </c>
      <c r="M286" t="str">
        <f t="shared" si="93"/>
        <v>'default_dataComment'</v>
      </c>
      <c r="N286" t="str">
        <f t="shared" si="94"/>
        <v>$default_dataComment</v>
      </c>
      <c r="O286" t="str">
        <f t="shared" si="95"/>
        <v>'$default_dataComment'</v>
      </c>
      <c r="P286">
        <f t="shared" si="96"/>
        <v>22</v>
      </c>
      <c r="Q286" s="3">
        <f>MAX(P:P)</f>
        <v>46</v>
      </c>
      <c r="R286" s="9" t="str">
        <f t="shared" si="97"/>
        <v xml:space="preserve">localStorage.default_dataComment                        </v>
      </c>
      <c r="S286" s="7" t="str">
        <f t="shared" si="107"/>
        <v>BehavioralAnalysis</v>
      </c>
      <c r="T286" t="str">
        <f t="shared" si="98"/>
        <v xml:space="preserve">'$default_dataComment'                        </v>
      </c>
      <c r="U286" t="str">
        <f t="shared" si="99"/>
        <v>$default_dataComment                         = NULL;// BehavioralAnalysis</v>
      </c>
      <c r="V286" t="str">
        <f t="shared" si="100"/>
        <v xml:space="preserve">       if (typeof(localStorage.default_dataComment                        )==  "undefined") { localStorage.default_dataComment                         = ""};</v>
      </c>
      <c r="W286" t="str">
        <f t="shared" si="101"/>
        <v xml:space="preserve">         $default_dataComment                               =  $row["default_dataComment"];</v>
      </c>
      <c r="X286" t="str">
        <f t="shared" si="102"/>
        <v xml:space="preserve">         localStorage.default_dataComment                         = '&lt;php? echo $default_dataComment?&gt;' ;</v>
      </c>
      <c r="Y286" t="str">
        <f t="shared" si="104"/>
        <v>$default_dataComment                         =  $_POST['default_dataComment'] ;</v>
      </c>
      <c r="Z286" t="str">
        <f t="shared" si="108"/>
        <v xml:space="preserve">       localStorage.default_dataComment                         =  document.ScoreCardForm.default_dataComment.value;</v>
      </c>
      <c r="AA286" t="str">
        <f t="shared" si="109"/>
        <v xml:space="preserve">   document.ScoreCardForm.default_dataComment.value =  localStorage.default_dataComment;</v>
      </c>
      <c r="AB286" t="s">
        <v>1552</v>
      </c>
      <c r="AC286" t="str">
        <f t="shared" si="110"/>
        <v xml:space="preserve">           default_dataComment  VARCHAR(250),</v>
      </c>
      <c r="AD286" t="str">
        <f t="shared" si="103"/>
        <v xml:space="preserve">       default_dataComment                         = '$default_dataComment',</v>
      </c>
    </row>
    <row r="287" spans="1:30" x14ac:dyDescent="0.25">
      <c r="A287">
        <v>285</v>
      </c>
      <c r="B287" t="s">
        <v>869</v>
      </c>
      <c r="C287" t="s">
        <v>1387</v>
      </c>
      <c r="D287" t="str">
        <f t="shared" si="105"/>
        <v>trace_alertsRating</v>
      </c>
      <c r="E287" t="str">
        <f t="shared" si="106"/>
        <v>trace_alertsRating</v>
      </c>
      <c r="F287" s="3">
        <f t="shared" si="89"/>
        <v>18</v>
      </c>
      <c r="G287" s="3">
        <f>MAX(F:F)</f>
        <v>43</v>
      </c>
      <c r="H287" s="14" t="str">
        <f t="shared" si="90"/>
        <v xml:space="preserve">trace_alertsRating                         </v>
      </c>
      <c r="I287" t="str">
        <f>D287</f>
        <v>trace_alertsRating</v>
      </c>
      <c r="J287" s="3">
        <f t="shared" si="91"/>
        <v>18</v>
      </c>
      <c r="K287" s="3">
        <f>MAX(J:J)</f>
        <v>43</v>
      </c>
      <c r="L287" s="14" t="str">
        <f t="shared" si="92"/>
        <v xml:space="preserve">trace_alertsRating                         </v>
      </c>
      <c r="M287" t="str">
        <f t="shared" si="93"/>
        <v>'trace_alertsRating'</v>
      </c>
      <c r="N287" t="str">
        <f t="shared" si="94"/>
        <v>$trace_alertsRating</v>
      </c>
      <c r="O287" t="str">
        <f t="shared" si="95"/>
        <v>'$trace_alertsRating'</v>
      </c>
      <c r="P287">
        <f t="shared" si="96"/>
        <v>21</v>
      </c>
      <c r="Q287" s="3">
        <f>MAX(P:P)</f>
        <v>46</v>
      </c>
      <c r="R287" s="9" t="str">
        <f t="shared" si="97"/>
        <v xml:space="preserve">localStorage.trace_alertsRating                         </v>
      </c>
      <c r="S287" s="7" t="str">
        <f t="shared" si="107"/>
        <v>BehavioralAnalysis</v>
      </c>
      <c r="T287" t="str">
        <f t="shared" si="98"/>
        <v xml:space="preserve">'$trace_alertsRating'                         </v>
      </c>
      <c r="U287" t="str">
        <f t="shared" si="99"/>
        <v>$trace_alertsRating                          = NULL;// BehavioralAnalysis</v>
      </c>
      <c r="V287" t="str">
        <f t="shared" si="100"/>
        <v xml:space="preserve">       if (typeof(localStorage.trace_alertsRating                         )==  "undefined") { localStorage.trace_alertsRating                          = "Medium"};</v>
      </c>
      <c r="W287" t="str">
        <f t="shared" si="101"/>
        <v xml:space="preserve">         $trace_alertsRating                                =  $row["trace_alertsRating"];</v>
      </c>
      <c r="X287" t="str">
        <f t="shared" si="102"/>
        <v xml:space="preserve">         localStorage.trace_alertsRating                          = '&lt;php? echo $trace_alertsRating?&gt;' ;</v>
      </c>
      <c r="Y287" t="str">
        <f t="shared" si="104"/>
        <v>$trace_alertsRating                          =  $_POST['trace_alertsRating'] ;</v>
      </c>
      <c r="Z287" t="str">
        <f t="shared" si="108"/>
        <v xml:space="preserve">       localStorage.trace_alertsRating                          =  document.ScoreCardForm.trace_alertsRating.value;</v>
      </c>
      <c r="AA287" t="str">
        <f t="shared" si="109"/>
        <v xml:space="preserve">   document.ScoreCardForm.trace_alertsRating.value =  localStorage.trace_alertsRating;</v>
      </c>
      <c r="AB287" t="s">
        <v>449</v>
      </c>
      <c r="AC287" t="str">
        <f t="shared" si="110"/>
        <v xml:space="preserve">           trace_alertsRating  FLOAT,</v>
      </c>
      <c r="AD287" t="str">
        <f t="shared" si="103"/>
        <v xml:space="preserve">       trace_alertsRating                          = '$trace_alertsRating',</v>
      </c>
    </row>
    <row r="288" spans="1:30" x14ac:dyDescent="0.25">
      <c r="A288">
        <v>286</v>
      </c>
      <c r="B288" t="s">
        <v>869</v>
      </c>
      <c r="C288" t="s">
        <v>1388</v>
      </c>
      <c r="D288" t="str">
        <f t="shared" si="105"/>
        <v>trace_alertsMaxScore</v>
      </c>
      <c r="E288" t="str">
        <f t="shared" si="106"/>
        <v>trace_alertsMaxScore</v>
      </c>
      <c r="F288" s="3">
        <f t="shared" si="89"/>
        <v>20</v>
      </c>
      <c r="G288" s="3">
        <f>MAX(F:F)</f>
        <v>43</v>
      </c>
      <c r="H288" s="14" t="str">
        <f t="shared" si="90"/>
        <v xml:space="preserve">trace_alertsMaxScore                       </v>
      </c>
      <c r="I288" t="str">
        <f>D288</f>
        <v>trace_alertsMaxScore</v>
      </c>
      <c r="J288" s="3">
        <f t="shared" si="91"/>
        <v>20</v>
      </c>
      <c r="K288" s="3">
        <f>MAX(J:J)</f>
        <v>43</v>
      </c>
      <c r="L288" s="14" t="str">
        <f t="shared" si="92"/>
        <v xml:space="preserve">trace_alertsMaxScore                       </v>
      </c>
      <c r="M288" t="str">
        <f t="shared" si="93"/>
        <v>'trace_alertsMaxScore'</v>
      </c>
      <c r="N288" t="str">
        <f t="shared" si="94"/>
        <v>$trace_alertsMaxScore</v>
      </c>
      <c r="O288" t="str">
        <f t="shared" si="95"/>
        <v>'$trace_alertsMaxScore'</v>
      </c>
      <c r="P288">
        <f t="shared" si="96"/>
        <v>23</v>
      </c>
      <c r="Q288" s="3">
        <f>MAX(P:P)</f>
        <v>46</v>
      </c>
      <c r="R288" s="9" t="str">
        <f t="shared" si="97"/>
        <v xml:space="preserve">localStorage.trace_alertsMaxScore                       </v>
      </c>
      <c r="S288" s="7" t="str">
        <f t="shared" si="107"/>
        <v>BehavioralAnalysis</v>
      </c>
      <c r="T288" t="str">
        <f t="shared" si="98"/>
        <v xml:space="preserve">'$trace_alertsMaxScore'                       </v>
      </c>
      <c r="U288" t="str">
        <f t="shared" si="99"/>
        <v>$trace_alertsMaxScore                        = NULL;// BehavioralAnalysis</v>
      </c>
      <c r="V288" t="str">
        <f t="shared" si="100"/>
        <v xml:space="preserve">       if (typeof(localStorage.trace_alertsMaxScore                       )==  "undefined") { localStorage.trace_alertsMaxScore                        = 0};</v>
      </c>
      <c r="W288" t="str">
        <f t="shared" si="101"/>
        <v xml:space="preserve">         $trace_alertsMaxScore                              =  $row["trace_alertsMaxScore"];</v>
      </c>
      <c r="X288" t="str">
        <f t="shared" si="102"/>
        <v xml:space="preserve">         localStorage.trace_alertsMaxScore                        = '&lt;php? echo $trace_alertsMaxScore?&gt;' ;</v>
      </c>
      <c r="Y288" t="str">
        <f t="shared" si="104"/>
        <v>$trace_alertsMaxScore                        =  $_POST['trace_alertsMaxScore'] ;</v>
      </c>
      <c r="Z288" t="str">
        <f t="shared" si="108"/>
        <v xml:space="preserve">       localStorage.trace_alertsMaxScore                        =  document.ScoreCardForm.trace_alertsMaxScore.value;</v>
      </c>
      <c r="AA288" t="str">
        <f t="shared" si="109"/>
        <v xml:space="preserve">   document.ScoreCardForm.trace_alertsMaxScore.value =  localStorage.trace_alertsMaxScore;</v>
      </c>
      <c r="AB288" t="s">
        <v>449</v>
      </c>
      <c r="AC288" t="str">
        <f t="shared" si="110"/>
        <v xml:space="preserve">           trace_alertsMaxScore  FLOAT,</v>
      </c>
      <c r="AD288" t="str">
        <f t="shared" si="103"/>
        <v xml:space="preserve">       trace_alertsMaxScore                        = '$trace_alertsMaxScore',</v>
      </c>
    </row>
    <row r="289" spans="1:30" x14ac:dyDescent="0.25">
      <c r="A289">
        <v>287</v>
      </c>
      <c r="B289" t="s">
        <v>869</v>
      </c>
      <c r="C289" t="s">
        <v>1389</v>
      </c>
      <c r="D289" t="str">
        <f t="shared" si="105"/>
        <v>trace_alertsScore</v>
      </c>
      <c r="E289" t="str">
        <f t="shared" si="106"/>
        <v>trace_alertsScore</v>
      </c>
      <c r="F289" s="3">
        <f t="shared" si="89"/>
        <v>17</v>
      </c>
      <c r="G289" s="3">
        <f>MAX(F:F)</f>
        <v>43</v>
      </c>
      <c r="H289" s="14" t="str">
        <f t="shared" si="90"/>
        <v xml:space="preserve">trace_alertsScore                          </v>
      </c>
      <c r="I289" t="str">
        <f>D289</f>
        <v>trace_alertsScore</v>
      </c>
      <c r="J289" s="3">
        <f t="shared" si="91"/>
        <v>17</v>
      </c>
      <c r="K289" s="3">
        <f>MAX(J:J)</f>
        <v>43</v>
      </c>
      <c r="L289" s="14" t="str">
        <f t="shared" si="92"/>
        <v xml:space="preserve">trace_alertsScore                          </v>
      </c>
      <c r="M289" t="str">
        <f t="shared" si="93"/>
        <v>'trace_alertsScore'</v>
      </c>
      <c r="N289" t="str">
        <f t="shared" si="94"/>
        <v>$trace_alertsScore</v>
      </c>
      <c r="O289" t="str">
        <f t="shared" si="95"/>
        <v>'$trace_alertsScore'</v>
      </c>
      <c r="P289">
        <f t="shared" si="96"/>
        <v>20</v>
      </c>
      <c r="Q289" s="3">
        <f>MAX(P:P)</f>
        <v>46</v>
      </c>
      <c r="R289" s="9" t="str">
        <f t="shared" si="97"/>
        <v xml:space="preserve">localStorage.trace_alertsScore                          </v>
      </c>
      <c r="S289" s="7" t="str">
        <f t="shared" si="107"/>
        <v>BehavioralAnalysis</v>
      </c>
      <c r="T289" t="str">
        <f t="shared" si="98"/>
        <v xml:space="preserve">'$trace_alertsScore'                          </v>
      </c>
      <c r="U289" t="str">
        <f t="shared" si="99"/>
        <v>$trace_alertsScore                           = NULL;// BehavioralAnalysis</v>
      </c>
      <c r="V289" t="str">
        <f t="shared" si="100"/>
        <v xml:space="preserve">       if (typeof(localStorage.trace_alertsScore                          )==  "undefined") { localStorage.trace_alertsScore                           = 0};</v>
      </c>
      <c r="W289" t="str">
        <f t="shared" si="101"/>
        <v xml:space="preserve">         $trace_alertsScore                                 =  $row["trace_alertsScore"];</v>
      </c>
      <c r="X289" t="str">
        <f t="shared" si="102"/>
        <v xml:space="preserve">         localStorage.trace_alertsScore                           = '&lt;php? echo $trace_alertsScore?&gt;' ;</v>
      </c>
      <c r="Y289" t="str">
        <f t="shared" si="104"/>
        <v>$trace_alertsScore                           =  $_POST['trace_alertsScore'] ;</v>
      </c>
      <c r="Z289" t="str">
        <f t="shared" si="108"/>
        <v xml:space="preserve">       localStorage.trace_alertsScore                           =  document.ScoreCardForm.trace_alertsScore.value;</v>
      </c>
      <c r="AA289" t="str">
        <f t="shared" si="109"/>
        <v xml:space="preserve">   document.ScoreCardForm.trace_alertsScore.value =  localStorage.trace_alertsScore;</v>
      </c>
      <c r="AB289" t="s">
        <v>449</v>
      </c>
      <c r="AC289" t="str">
        <f t="shared" si="110"/>
        <v xml:space="preserve">           trace_alertsScore  FLOAT,</v>
      </c>
      <c r="AD289" t="str">
        <f t="shared" si="103"/>
        <v xml:space="preserve">       trace_alertsScore                           = '$trace_alertsScore',</v>
      </c>
    </row>
    <row r="290" spans="1:30" x14ac:dyDescent="0.25">
      <c r="A290">
        <v>288</v>
      </c>
      <c r="B290" t="s">
        <v>869</v>
      </c>
      <c r="C290" t="s">
        <v>1538</v>
      </c>
      <c r="D290" t="str">
        <f t="shared" si="105"/>
        <v>trace_alertsComment</v>
      </c>
      <c r="E290" t="str">
        <f t="shared" si="106"/>
        <v>trace_alertsComment</v>
      </c>
      <c r="F290" s="3">
        <f t="shared" si="89"/>
        <v>19</v>
      </c>
      <c r="G290" s="3">
        <f>MAX(F:F)</f>
        <v>43</v>
      </c>
      <c r="H290" s="14" t="str">
        <f t="shared" si="90"/>
        <v xml:space="preserve">trace_alertsComment                        </v>
      </c>
      <c r="I290" t="str">
        <f>D290</f>
        <v>trace_alertsComment</v>
      </c>
      <c r="J290" s="3">
        <f t="shared" si="91"/>
        <v>19</v>
      </c>
      <c r="K290" s="3">
        <f>MAX(J:J)</f>
        <v>43</v>
      </c>
      <c r="L290" s="14" t="str">
        <f t="shared" si="92"/>
        <v xml:space="preserve">trace_alertsComment                        </v>
      </c>
      <c r="M290" t="str">
        <f t="shared" si="93"/>
        <v>'trace_alertsComment'</v>
      </c>
      <c r="N290" t="str">
        <f t="shared" si="94"/>
        <v>$trace_alertsComment</v>
      </c>
      <c r="O290" t="str">
        <f t="shared" si="95"/>
        <v>'$trace_alertsComment'</v>
      </c>
      <c r="P290">
        <f t="shared" si="96"/>
        <v>22</v>
      </c>
      <c r="Q290" s="3">
        <f>MAX(P:P)</f>
        <v>46</v>
      </c>
      <c r="R290" s="9" t="str">
        <f t="shared" si="97"/>
        <v xml:space="preserve">localStorage.trace_alertsComment                        </v>
      </c>
      <c r="S290" s="7" t="str">
        <f t="shared" si="107"/>
        <v>BehavioralAnalysis</v>
      </c>
      <c r="T290" t="str">
        <f t="shared" si="98"/>
        <v xml:space="preserve">'$trace_alertsComment'                        </v>
      </c>
      <c r="U290" t="str">
        <f t="shared" si="99"/>
        <v>$trace_alertsComment                         = NULL;// BehavioralAnalysis</v>
      </c>
      <c r="V290" t="str">
        <f t="shared" si="100"/>
        <v xml:space="preserve">       if (typeof(localStorage.trace_alertsComment                        )==  "undefined") { localStorage.trace_alertsComment                         = ""};</v>
      </c>
      <c r="W290" t="str">
        <f t="shared" si="101"/>
        <v xml:space="preserve">         $trace_alertsComment                               =  $row["trace_alertsComment"];</v>
      </c>
      <c r="X290" t="str">
        <f t="shared" si="102"/>
        <v xml:space="preserve">         localStorage.trace_alertsComment                         = '&lt;php? echo $trace_alertsComment?&gt;' ;</v>
      </c>
      <c r="Y290" t="str">
        <f t="shared" si="104"/>
        <v>$trace_alertsComment                         =  $_POST['trace_alertsComment'] ;</v>
      </c>
      <c r="Z290" t="str">
        <f t="shared" si="108"/>
        <v xml:space="preserve">       localStorage.trace_alertsComment                         =  document.ScoreCardForm.trace_alertsComment.value;</v>
      </c>
      <c r="AA290" t="str">
        <f t="shared" si="109"/>
        <v xml:space="preserve">   document.ScoreCardForm.trace_alertsComment.value =  localStorage.trace_alertsComment;</v>
      </c>
      <c r="AB290" t="s">
        <v>1552</v>
      </c>
      <c r="AC290" t="str">
        <f t="shared" si="110"/>
        <v xml:space="preserve">           trace_alertsComment  VARCHAR(250),</v>
      </c>
      <c r="AD290" t="str">
        <f t="shared" si="103"/>
        <v xml:space="preserve">       trace_alertsComment                         = '$trace_alertsComment',</v>
      </c>
    </row>
    <row r="291" spans="1:30" x14ac:dyDescent="0.25">
      <c r="A291">
        <v>289</v>
      </c>
      <c r="B291" t="s">
        <v>869</v>
      </c>
      <c r="C291" t="s">
        <v>1390</v>
      </c>
      <c r="D291" t="str">
        <f t="shared" si="105"/>
        <v>TotalBehavioralCategoryRating</v>
      </c>
      <c r="E291" t="str">
        <f t="shared" si="106"/>
        <v>TotalBehavioralCategoryRating</v>
      </c>
      <c r="F291" s="3">
        <f t="shared" si="89"/>
        <v>29</v>
      </c>
      <c r="G291" s="3">
        <f>MAX(F:F)</f>
        <v>43</v>
      </c>
      <c r="H291" s="14" t="str">
        <f t="shared" si="90"/>
        <v xml:space="preserve">TotalBehavioralCategoryRating              </v>
      </c>
      <c r="I291" t="str">
        <f>D291</f>
        <v>TotalBehavioralCategoryRating</v>
      </c>
      <c r="J291" s="3">
        <f t="shared" si="91"/>
        <v>29</v>
      </c>
      <c r="K291" s="3">
        <f>MAX(J:J)</f>
        <v>43</v>
      </c>
      <c r="L291" s="14" t="str">
        <f t="shared" si="92"/>
        <v xml:space="preserve">TotalBehavioralCategoryRating              </v>
      </c>
      <c r="M291" t="str">
        <f t="shared" si="93"/>
        <v>'TotalBehavioralCategoryRating'</v>
      </c>
      <c r="N291" t="str">
        <f t="shared" si="94"/>
        <v>$TotalBehavioralCategoryRating</v>
      </c>
      <c r="O291" t="str">
        <f t="shared" si="95"/>
        <v>'$TotalBehavioralCategoryRating'</v>
      </c>
      <c r="P291">
        <f t="shared" si="96"/>
        <v>32</v>
      </c>
      <c r="Q291" s="3">
        <f>MAX(P:P)</f>
        <v>46</v>
      </c>
      <c r="R291" s="9" t="str">
        <f t="shared" si="97"/>
        <v xml:space="preserve">localStorage.TotalBehavioralCategoryRating              </v>
      </c>
      <c r="S291" s="7" t="str">
        <f t="shared" si="107"/>
        <v>BehavioralAnalysis</v>
      </c>
      <c r="T291" t="str">
        <f t="shared" si="98"/>
        <v xml:space="preserve">'$TotalBehavioralCategoryRating'              </v>
      </c>
      <c r="U291" t="str">
        <f t="shared" si="99"/>
        <v>$TotalBehavioralCategoryRating               = NULL;// BehavioralAnalysis</v>
      </c>
      <c r="V291" t="str">
        <f t="shared" si="100"/>
        <v xml:space="preserve">       if (typeof(localStorage.TotalBehavioralCategoryRating              )==  "undefined") { localStorage.TotalBehavioralCategoryRating               = "Medium"};</v>
      </c>
      <c r="W291" t="str">
        <f t="shared" si="101"/>
        <v xml:space="preserve">         $TotalBehavioralCategoryRating                     =  $row["TotalBehavioralCategoryRating"];</v>
      </c>
      <c r="X291" t="str">
        <f t="shared" si="102"/>
        <v xml:space="preserve">         localStorage.TotalBehavioralCategoryRating               = '&lt;php? echo $TotalBehavioralCategoryRating?&gt;' ;</v>
      </c>
      <c r="Y291" t="str">
        <f t="shared" si="104"/>
        <v>$TotalBehavioralCategoryRating               =  $_POST['TotalBehavioralCategoryRating'] ;</v>
      </c>
      <c r="Z291" t="str">
        <f t="shared" si="108"/>
        <v xml:space="preserve">       localStorage.TotalBehavioralCategoryRating               =  document.ScoreCardForm.TotalBehavioralCategoryRating.value;</v>
      </c>
      <c r="AA291" t="str">
        <f t="shared" si="109"/>
        <v xml:space="preserve">   document.ScoreCardForm.TotalBehavioralCategoryRating.value =  localStorage.TotalBehavioralCategoryRating;</v>
      </c>
      <c r="AB291" t="s">
        <v>449</v>
      </c>
      <c r="AC291" t="str">
        <f t="shared" si="110"/>
        <v xml:space="preserve">           TotalBehavioralCategoryRating  FLOAT,</v>
      </c>
      <c r="AD291" t="str">
        <f t="shared" si="103"/>
        <v xml:space="preserve">       TotalBehavioralCategoryRating               = '$TotalBehavioralCategoryRating',</v>
      </c>
    </row>
    <row r="292" spans="1:30" x14ac:dyDescent="0.25">
      <c r="A292">
        <v>290</v>
      </c>
      <c r="B292" t="s">
        <v>869</v>
      </c>
      <c r="C292" t="s">
        <v>1391</v>
      </c>
      <c r="D292" t="str">
        <f t="shared" si="105"/>
        <v>TotalBehavioralCategoryMaxScore</v>
      </c>
      <c r="E292" t="str">
        <f t="shared" si="106"/>
        <v>TotalBehavioralCategoryMaxScore</v>
      </c>
      <c r="F292" s="3">
        <f t="shared" si="89"/>
        <v>31</v>
      </c>
      <c r="G292" s="3">
        <f>MAX(F:F)</f>
        <v>43</v>
      </c>
      <c r="H292" s="14" t="str">
        <f t="shared" si="90"/>
        <v xml:space="preserve">TotalBehavioralCategoryMaxScore            </v>
      </c>
      <c r="I292" t="str">
        <f>D292</f>
        <v>TotalBehavioralCategoryMaxScore</v>
      </c>
      <c r="J292" s="3">
        <f t="shared" si="91"/>
        <v>31</v>
      </c>
      <c r="K292" s="3">
        <f>MAX(J:J)</f>
        <v>43</v>
      </c>
      <c r="L292" s="14" t="str">
        <f t="shared" si="92"/>
        <v xml:space="preserve">TotalBehavioralCategoryMaxScore            </v>
      </c>
      <c r="M292" t="str">
        <f t="shared" si="93"/>
        <v>'TotalBehavioralCategoryMaxScore'</v>
      </c>
      <c r="N292" t="str">
        <f t="shared" si="94"/>
        <v>$TotalBehavioralCategoryMaxScore</v>
      </c>
      <c r="O292" t="str">
        <f t="shared" si="95"/>
        <v>'$TotalBehavioralCategoryMaxScore'</v>
      </c>
      <c r="P292">
        <f t="shared" si="96"/>
        <v>34</v>
      </c>
      <c r="Q292" s="3">
        <f>MAX(P:P)</f>
        <v>46</v>
      </c>
      <c r="R292" s="9" t="str">
        <f t="shared" si="97"/>
        <v xml:space="preserve">localStorage.TotalBehavioralCategoryMaxScore            </v>
      </c>
      <c r="S292" s="7" t="str">
        <f t="shared" si="107"/>
        <v>BehavioralAnalysis</v>
      </c>
      <c r="T292" t="str">
        <f t="shared" si="98"/>
        <v xml:space="preserve">'$TotalBehavioralCategoryMaxScore'            </v>
      </c>
      <c r="U292" t="str">
        <f t="shared" si="99"/>
        <v>$TotalBehavioralCategoryMaxScore             = NULL;// BehavioralAnalysis</v>
      </c>
      <c r="V292" t="str">
        <f t="shared" si="100"/>
        <v xml:space="preserve">       if (typeof(localStorage.TotalBehavioralCategoryMaxScore            )==  "undefined") { localStorage.TotalBehavioralCategoryMaxScore             = 0};</v>
      </c>
      <c r="W292" t="str">
        <f t="shared" si="101"/>
        <v xml:space="preserve">         $TotalBehavioralCategoryMaxScore                   =  $row["TotalBehavioralCategoryMaxScore"];</v>
      </c>
      <c r="X292" t="str">
        <f t="shared" si="102"/>
        <v xml:space="preserve">         localStorage.TotalBehavioralCategoryMaxScore             = '&lt;php? echo $TotalBehavioralCategoryMaxScore?&gt;' ;</v>
      </c>
      <c r="Y292" t="str">
        <f t="shared" si="104"/>
        <v>$TotalBehavioralCategoryMaxScore             =  $_POST['TotalBehavioralCategoryMaxScore'] ;</v>
      </c>
      <c r="Z292" t="str">
        <f t="shared" si="108"/>
        <v xml:space="preserve">       localStorage.TotalBehavioralCategoryMaxScore             =  document.ScoreCardForm.TotalBehavioralCategoryMaxScore.value;</v>
      </c>
      <c r="AA292" t="str">
        <f t="shared" si="109"/>
        <v xml:space="preserve">   document.ScoreCardForm.TotalBehavioralCategoryMaxScore.value =  localStorage.TotalBehavioralCategoryMaxScore;</v>
      </c>
      <c r="AB292" t="s">
        <v>449</v>
      </c>
      <c r="AC292" t="str">
        <f t="shared" si="110"/>
        <v xml:space="preserve">           TotalBehavioralCategoryMaxScore  FLOAT,</v>
      </c>
      <c r="AD292" t="str">
        <f t="shared" si="103"/>
        <v xml:space="preserve">       TotalBehavioralCategoryMaxScore             = '$TotalBehavioralCategoryMaxScore',</v>
      </c>
    </row>
    <row r="293" spans="1:30" x14ac:dyDescent="0.25">
      <c r="A293">
        <v>291</v>
      </c>
      <c r="B293" t="s">
        <v>869</v>
      </c>
      <c r="C293" t="s">
        <v>1392</v>
      </c>
      <c r="D293" t="str">
        <f t="shared" si="105"/>
        <v>TotalBehavioralCategoryScore</v>
      </c>
      <c r="E293" t="str">
        <f t="shared" si="106"/>
        <v>TotalBehavioralCategoryScore</v>
      </c>
      <c r="F293" s="3">
        <f t="shared" si="89"/>
        <v>28</v>
      </c>
      <c r="G293" s="3">
        <f>MAX(F:F)</f>
        <v>43</v>
      </c>
      <c r="H293" s="14" t="str">
        <f t="shared" si="90"/>
        <v xml:space="preserve">TotalBehavioralCategoryScore               </v>
      </c>
      <c r="I293" t="str">
        <f>D293</f>
        <v>TotalBehavioralCategoryScore</v>
      </c>
      <c r="J293" s="3">
        <f t="shared" si="91"/>
        <v>28</v>
      </c>
      <c r="K293" s="3">
        <f>MAX(J:J)</f>
        <v>43</v>
      </c>
      <c r="L293" s="14" t="str">
        <f t="shared" si="92"/>
        <v xml:space="preserve">TotalBehavioralCategoryScore               </v>
      </c>
      <c r="M293" t="str">
        <f t="shared" si="93"/>
        <v>'TotalBehavioralCategoryScore'</v>
      </c>
      <c r="N293" t="str">
        <f t="shared" si="94"/>
        <v>$TotalBehavioralCategoryScore</v>
      </c>
      <c r="O293" t="str">
        <f t="shared" si="95"/>
        <v>'$TotalBehavioralCategoryScore'</v>
      </c>
      <c r="P293">
        <f t="shared" si="96"/>
        <v>31</v>
      </c>
      <c r="Q293" s="3">
        <f>MAX(P:P)</f>
        <v>46</v>
      </c>
      <c r="R293" s="9" t="str">
        <f t="shared" si="97"/>
        <v xml:space="preserve">localStorage.TotalBehavioralCategoryScore               </v>
      </c>
      <c r="S293" s="7" t="str">
        <f t="shared" si="107"/>
        <v>BehavioralAnalysis</v>
      </c>
      <c r="T293" t="str">
        <f t="shared" si="98"/>
        <v xml:space="preserve">'$TotalBehavioralCategoryScore'               </v>
      </c>
      <c r="U293" t="str">
        <f t="shared" si="99"/>
        <v>$TotalBehavioralCategoryScore                = NULL;// BehavioralAnalysis</v>
      </c>
      <c r="V293" t="str">
        <f t="shared" si="100"/>
        <v xml:space="preserve">       if (typeof(localStorage.TotalBehavioralCategoryScore               )==  "undefined") { localStorage.TotalBehavioralCategoryScore                = 0};</v>
      </c>
      <c r="W293" t="str">
        <f t="shared" si="101"/>
        <v xml:space="preserve">         $TotalBehavioralCategoryScore                      =  $row["TotalBehavioralCategoryScore"];</v>
      </c>
      <c r="X293" t="str">
        <f t="shared" si="102"/>
        <v xml:space="preserve">         localStorage.TotalBehavioralCategoryScore                = '&lt;php? echo $TotalBehavioralCategoryScore?&gt;' ;</v>
      </c>
      <c r="Y293" t="str">
        <f t="shared" si="104"/>
        <v>$TotalBehavioralCategoryScore                =  $_POST['TotalBehavioralCategoryScore'] ;</v>
      </c>
      <c r="Z293" t="str">
        <f t="shared" si="108"/>
        <v xml:space="preserve">       localStorage.TotalBehavioralCategoryScore                =  document.ScoreCardForm.TotalBehavioralCategoryScore.value;</v>
      </c>
      <c r="AA293" t="str">
        <f t="shared" si="109"/>
        <v xml:space="preserve">   document.ScoreCardForm.TotalBehavioralCategoryScore.value =  localStorage.TotalBehavioralCategoryScore;</v>
      </c>
      <c r="AB293" t="s">
        <v>449</v>
      </c>
      <c r="AC293" t="str">
        <f t="shared" si="110"/>
        <v xml:space="preserve">           TotalBehavioralCategoryScore  FLOAT,</v>
      </c>
      <c r="AD293" t="str">
        <f t="shared" si="103"/>
        <v xml:space="preserve">       TotalBehavioralCategoryScore                = '$TotalBehavioralCategoryScore',</v>
      </c>
    </row>
    <row r="294" spans="1:30" x14ac:dyDescent="0.25">
      <c r="A294">
        <v>292</v>
      </c>
      <c r="B294" t="s">
        <v>869</v>
      </c>
      <c r="C294" t="s">
        <v>1539</v>
      </c>
      <c r="D294" t="str">
        <f t="shared" si="105"/>
        <v>TotalBehavioralCategoryComment</v>
      </c>
      <c r="E294" t="str">
        <f t="shared" si="106"/>
        <v>TotalBehavioralCategoryComment</v>
      </c>
      <c r="F294" s="3">
        <f t="shared" si="89"/>
        <v>30</v>
      </c>
      <c r="G294" s="3">
        <f>MAX(F:F)</f>
        <v>43</v>
      </c>
      <c r="H294" s="14" t="str">
        <f t="shared" si="90"/>
        <v xml:space="preserve">TotalBehavioralCategoryComment             </v>
      </c>
      <c r="I294" t="str">
        <f>D294</f>
        <v>TotalBehavioralCategoryComment</v>
      </c>
      <c r="J294" s="3">
        <f t="shared" si="91"/>
        <v>30</v>
      </c>
      <c r="K294" s="3">
        <f>MAX(J:J)</f>
        <v>43</v>
      </c>
      <c r="L294" s="14" t="str">
        <f t="shared" si="92"/>
        <v xml:space="preserve">TotalBehavioralCategoryComment             </v>
      </c>
      <c r="M294" t="str">
        <f t="shared" si="93"/>
        <v>'TotalBehavioralCategoryComment'</v>
      </c>
      <c r="N294" t="str">
        <f t="shared" si="94"/>
        <v>$TotalBehavioralCategoryComment</v>
      </c>
      <c r="O294" t="str">
        <f t="shared" si="95"/>
        <v>'$TotalBehavioralCategoryComment'</v>
      </c>
      <c r="P294">
        <f t="shared" si="96"/>
        <v>33</v>
      </c>
      <c r="Q294" s="3">
        <f>MAX(P:P)</f>
        <v>46</v>
      </c>
      <c r="R294" s="9" t="str">
        <f t="shared" si="97"/>
        <v xml:space="preserve">localStorage.TotalBehavioralCategoryComment             </v>
      </c>
      <c r="S294" s="7" t="str">
        <f t="shared" si="107"/>
        <v>BehavioralAnalysis</v>
      </c>
      <c r="T294" t="str">
        <f t="shared" si="98"/>
        <v xml:space="preserve">'$TotalBehavioralCategoryComment'             </v>
      </c>
      <c r="U294" t="str">
        <f t="shared" si="99"/>
        <v>$TotalBehavioralCategoryComment              = NULL;// BehavioralAnalysis</v>
      </c>
      <c r="V294" t="str">
        <f t="shared" si="100"/>
        <v xml:space="preserve">       if (typeof(localStorage.TotalBehavioralCategoryComment             )==  "undefined") { localStorage.TotalBehavioralCategoryComment              = ""};</v>
      </c>
      <c r="W294" t="str">
        <f t="shared" si="101"/>
        <v xml:space="preserve">         $TotalBehavioralCategoryComment                    =  $row["TotalBehavioralCategoryComment"];</v>
      </c>
      <c r="X294" t="str">
        <f t="shared" si="102"/>
        <v xml:space="preserve">         localStorage.TotalBehavioralCategoryComment              = '&lt;php? echo $TotalBehavioralCategoryComment?&gt;' ;</v>
      </c>
      <c r="Y294" t="str">
        <f t="shared" si="104"/>
        <v>$TotalBehavioralCategoryComment              =  $_POST['TotalBehavioralCategoryComment'] ;</v>
      </c>
      <c r="Z294" t="str">
        <f t="shared" si="108"/>
        <v xml:space="preserve">       localStorage.TotalBehavioralCategoryComment              =  document.ScoreCardForm.TotalBehavioralCategoryComment.value;</v>
      </c>
      <c r="AA294" t="str">
        <f t="shared" si="109"/>
        <v xml:space="preserve">   document.ScoreCardForm.TotalBehavioralCategoryComment.value =  localStorage.TotalBehavioralCategoryComment;</v>
      </c>
      <c r="AB294" t="s">
        <v>1552</v>
      </c>
      <c r="AC294" t="str">
        <f t="shared" si="110"/>
        <v xml:space="preserve">           TotalBehavioralCategoryComment  VARCHAR(250),</v>
      </c>
      <c r="AD294" t="str">
        <f t="shared" si="103"/>
        <v xml:space="preserve">       TotalBehavioralCategoryComment              = '$TotalBehavioralCategoryComment',</v>
      </c>
    </row>
    <row r="295" spans="1:30" x14ac:dyDescent="0.25">
      <c r="A295">
        <v>293</v>
      </c>
      <c r="B295" t="s">
        <v>1547</v>
      </c>
      <c r="C295" t="s">
        <v>1393</v>
      </c>
      <c r="D295" t="str">
        <f t="shared" si="105"/>
        <v>ZScore1</v>
      </c>
      <c r="E295" t="str">
        <f t="shared" si="106"/>
        <v>ZScore1</v>
      </c>
      <c r="F295" s="3">
        <f t="shared" si="89"/>
        <v>7</v>
      </c>
      <c r="G295" s="3">
        <f>MAX(F:F)</f>
        <v>43</v>
      </c>
      <c r="H295" s="14" t="str">
        <f t="shared" si="90"/>
        <v xml:space="preserve">ZScore1                                    </v>
      </c>
      <c r="I295" t="str">
        <f>D295</f>
        <v>ZScore1</v>
      </c>
      <c r="J295" s="3">
        <f t="shared" si="91"/>
        <v>7</v>
      </c>
      <c r="K295" s="3">
        <f>MAX(J:J)</f>
        <v>43</v>
      </c>
      <c r="L295" s="14" t="str">
        <f t="shared" si="92"/>
        <v xml:space="preserve">ZScore1                                    </v>
      </c>
      <c r="M295" t="str">
        <f t="shared" si="93"/>
        <v>'ZScore1'</v>
      </c>
      <c r="N295" t="str">
        <f t="shared" si="94"/>
        <v>$ZScore1</v>
      </c>
      <c r="O295" t="str">
        <f t="shared" si="95"/>
        <v>'$ZScore1'</v>
      </c>
      <c r="P295">
        <f t="shared" si="96"/>
        <v>10</v>
      </c>
      <c r="Q295" s="3">
        <f>MAX(P:P)</f>
        <v>46</v>
      </c>
      <c r="R295" s="9" t="str">
        <f t="shared" si="97"/>
        <v xml:space="preserve">localStorage.ZScore1                                    </v>
      </c>
      <c r="S295" s="7" t="str">
        <f t="shared" si="107"/>
        <v>Zscore</v>
      </c>
      <c r="T295" t="str">
        <f t="shared" si="98"/>
        <v xml:space="preserve">'$ZScore1'                                    </v>
      </c>
      <c r="U295" t="str">
        <f t="shared" si="99"/>
        <v>$ZScore1                                     = NULL;// Zscore</v>
      </c>
      <c r="V295" t="str">
        <f t="shared" si="100"/>
        <v xml:space="preserve">       if (typeof(localStorage.ZScore1                                    )==  "undefined") { localStorage.ZScore1                                     = ""};</v>
      </c>
      <c r="W295" t="str">
        <f t="shared" si="101"/>
        <v xml:space="preserve">         $ZScore1                                           =  $row["ZScore1"];</v>
      </c>
      <c r="X295" t="str">
        <f t="shared" si="102"/>
        <v xml:space="preserve">         localStorage.ZScore1                                     = '&lt;php? echo $ZScore1?&gt;' ;</v>
      </c>
      <c r="Y295" t="str">
        <f t="shared" si="104"/>
        <v>$ZScore1                                     =  $_POST['ZScore1'] ;</v>
      </c>
      <c r="Z295" t="str">
        <f t="shared" si="108"/>
        <v xml:space="preserve">       localStorage.ZScore1                                     =  document.ScoreCardForm.ZScore1.value;</v>
      </c>
      <c r="AA295" t="str">
        <f t="shared" si="109"/>
        <v xml:space="preserve">   document.ScoreCardForm.ZScore1.value =  localStorage.ZScore1;</v>
      </c>
      <c r="AB295" t="s">
        <v>449</v>
      </c>
      <c r="AC295" t="str">
        <f t="shared" si="110"/>
        <v xml:space="preserve">           ZScore1  FLOAT,</v>
      </c>
      <c r="AD295" t="str">
        <f t="shared" si="103"/>
        <v xml:space="preserve">       ZScore1                                     = '$ZScore1',</v>
      </c>
    </row>
    <row r="296" spans="1:30" x14ac:dyDescent="0.25">
      <c r="A296">
        <v>294</v>
      </c>
      <c r="B296" t="s">
        <v>1547</v>
      </c>
      <c r="C296" t="s">
        <v>1394</v>
      </c>
      <c r="D296" t="str">
        <f t="shared" si="105"/>
        <v>ZScore2</v>
      </c>
      <c r="E296" t="str">
        <f t="shared" si="106"/>
        <v>ZScore2</v>
      </c>
      <c r="F296" s="3">
        <f t="shared" si="89"/>
        <v>7</v>
      </c>
      <c r="G296" s="3">
        <f>MAX(F:F)</f>
        <v>43</v>
      </c>
      <c r="H296" s="14" t="str">
        <f t="shared" si="90"/>
        <v xml:space="preserve">ZScore2                                    </v>
      </c>
      <c r="I296" t="str">
        <f>D296</f>
        <v>ZScore2</v>
      </c>
      <c r="J296" s="3">
        <f t="shared" si="91"/>
        <v>7</v>
      </c>
      <c r="K296" s="3">
        <f>MAX(J:J)</f>
        <v>43</v>
      </c>
      <c r="L296" s="14" t="str">
        <f t="shared" si="92"/>
        <v xml:space="preserve">ZScore2                                    </v>
      </c>
      <c r="M296" t="str">
        <f t="shared" si="93"/>
        <v>'ZScore2'</v>
      </c>
      <c r="N296" t="str">
        <f t="shared" si="94"/>
        <v>$ZScore2</v>
      </c>
      <c r="O296" t="str">
        <f t="shared" si="95"/>
        <v>'$ZScore2'</v>
      </c>
      <c r="P296">
        <f t="shared" si="96"/>
        <v>10</v>
      </c>
      <c r="Q296" s="3">
        <f>MAX(P:P)</f>
        <v>46</v>
      </c>
      <c r="R296" s="9" t="str">
        <f t="shared" si="97"/>
        <v xml:space="preserve">localStorage.ZScore2                                    </v>
      </c>
      <c r="S296" s="7" t="str">
        <f t="shared" si="107"/>
        <v>Zscore</v>
      </c>
      <c r="T296" t="str">
        <f t="shared" si="98"/>
        <v xml:space="preserve">'$ZScore2'                                    </v>
      </c>
      <c r="U296" t="str">
        <f t="shared" si="99"/>
        <v>$ZScore2                                     = NULL;// Zscore</v>
      </c>
      <c r="V296" t="str">
        <f t="shared" si="100"/>
        <v xml:space="preserve">       if (typeof(localStorage.ZScore2                                    )==  "undefined") { localStorage.ZScore2                                     = ""};</v>
      </c>
      <c r="W296" t="str">
        <f t="shared" si="101"/>
        <v xml:space="preserve">         $ZScore2                                           =  $row["ZScore2"];</v>
      </c>
      <c r="X296" t="str">
        <f t="shared" si="102"/>
        <v xml:space="preserve">         localStorage.ZScore2                                     = '&lt;php? echo $ZScore2?&gt;' ;</v>
      </c>
      <c r="Y296" t="str">
        <f t="shared" si="104"/>
        <v>$ZScore2                                     =  $_POST['ZScore2'] ;</v>
      </c>
      <c r="Z296" t="str">
        <f t="shared" si="108"/>
        <v xml:space="preserve">       localStorage.ZScore2                                     =  document.ScoreCardForm.ZScore2.value;</v>
      </c>
      <c r="AA296" t="str">
        <f t="shared" si="109"/>
        <v xml:space="preserve">   document.ScoreCardForm.ZScore2.value =  localStorage.ZScore2;</v>
      </c>
      <c r="AB296" t="s">
        <v>449</v>
      </c>
      <c r="AC296" t="str">
        <f t="shared" si="110"/>
        <v xml:space="preserve">           ZScore2  FLOAT,</v>
      </c>
      <c r="AD296" t="str">
        <f t="shared" si="103"/>
        <v xml:space="preserve">       ZScore2                                     = '$ZScore2',</v>
      </c>
    </row>
    <row r="297" spans="1:30" x14ac:dyDescent="0.25">
      <c r="A297">
        <v>295</v>
      </c>
      <c r="B297" t="s">
        <v>1547</v>
      </c>
      <c r="C297" t="s">
        <v>1395</v>
      </c>
      <c r="D297" t="str">
        <f t="shared" si="105"/>
        <v>ZScore3</v>
      </c>
      <c r="E297" t="str">
        <f t="shared" si="106"/>
        <v>ZScore3</v>
      </c>
      <c r="F297" s="3">
        <f t="shared" si="89"/>
        <v>7</v>
      </c>
      <c r="G297" s="3">
        <f>MAX(F:F)</f>
        <v>43</v>
      </c>
      <c r="H297" s="14" t="str">
        <f t="shared" si="90"/>
        <v xml:space="preserve">ZScore3                                    </v>
      </c>
      <c r="I297" t="str">
        <f>D297</f>
        <v>ZScore3</v>
      </c>
      <c r="J297" s="3">
        <f t="shared" si="91"/>
        <v>7</v>
      </c>
      <c r="K297" s="3">
        <f>MAX(J:J)</f>
        <v>43</v>
      </c>
      <c r="L297" s="14" t="str">
        <f t="shared" si="92"/>
        <v xml:space="preserve">ZScore3                                    </v>
      </c>
      <c r="M297" t="str">
        <f t="shared" si="93"/>
        <v>'ZScore3'</v>
      </c>
      <c r="N297" t="str">
        <f t="shared" si="94"/>
        <v>$ZScore3</v>
      </c>
      <c r="O297" t="str">
        <f t="shared" si="95"/>
        <v>'$ZScore3'</v>
      </c>
      <c r="P297">
        <f t="shared" si="96"/>
        <v>10</v>
      </c>
      <c r="Q297" s="3">
        <f>MAX(P:P)</f>
        <v>46</v>
      </c>
      <c r="R297" s="9" t="str">
        <f t="shared" si="97"/>
        <v xml:space="preserve">localStorage.ZScore3                                    </v>
      </c>
      <c r="S297" s="7" t="str">
        <f t="shared" si="107"/>
        <v>Zscore</v>
      </c>
      <c r="T297" t="str">
        <f t="shared" si="98"/>
        <v xml:space="preserve">'$ZScore3'                                    </v>
      </c>
      <c r="U297" t="str">
        <f t="shared" si="99"/>
        <v>$ZScore3                                     = NULL;// Zscore</v>
      </c>
      <c r="V297" t="str">
        <f t="shared" si="100"/>
        <v xml:space="preserve">       if (typeof(localStorage.ZScore3                                    )==  "undefined") { localStorage.ZScore3                                     = ""};</v>
      </c>
      <c r="W297" t="str">
        <f t="shared" si="101"/>
        <v xml:space="preserve">         $ZScore3                                           =  $row["ZScore3"];</v>
      </c>
      <c r="X297" t="str">
        <f t="shared" si="102"/>
        <v xml:space="preserve">         localStorage.ZScore3                                     = '&lt;php? echo $ZScore3?&gt;' ;</v>
      </c>
      <c r="Y297" t="str">
        <f t="shared" si="104"/>
        <v>$ZScore3                                     =  $_POST['ZScore3'] ;</v>
      </c>
      <c r="Z297" t="str">
        <f t="shared" si="108"/>
        <v xml:space="preserve">       localStorage.ZScore3                                     =  document.ScoreCardForm.ZScore3.value;</v>
      </c>
      <c r="AA297" t="str">
        <f t="shared" si="109"/>
        <v xml:space="preserve">   document.ScoreCardForm.ZScore3.value =  localStorage.ZScore3;</v>
      </c>
      <c r="AB297" t="s">
        <v>449</v>
      </c>
      <c r="AC297" t="str">
        <f t="shared" si="110"/>
        <v xml:space="preserve">           ZScore3  FLOAT,</v>
      </c>
      <c r="AD297" t="str">
        <f t="shared" si="103"/>
        <v xml:space="preserve">       ZScore3                                     = '$ZScore3',</v>
      </c>
    </row>
    <row r="298" spans="1:30" x14ac:dyDescent="0.25">
      <c r="A298">
        <v>296</v>
      </c>
      <c r="B298" t="s">
        <v>1547</v>
      </c>
      <c r="C298" t="s">
        <v>1396</v>
      </c>
      <c r="D298" t="str">
        <f t="shared" si="105"/>
        <v>ZScoreWeighted</v>
      </c>
      <c r="E298" t="str">
        <f t="shared" si="106"/>
        <v>ZScoreWeighted</v>
      </c>
      <c r="F298" s="3">
        <f t="shared" si="89"/>
        <v>14</v>
      </c>
      <c r="G298" s="3">
        <f>MAX(F:F)</f>
        <v>43</v>
      </c>
      <c r="H298" s="14" t="str">
        <f t="shared" si="90"/>
        <v xml:space="preserve">ZScoreWeighted                             </v>
      </c>
      <c r="I298" t="str">
        <f>D298</f>
        <v>ZScoreWeighted</v>
      </c>
      <c r="J298" s="3">
        <f t="shared" si="91"/>
        <v>14</v>
      </c>
      <c r="K298" s="3">
        <f>MAX(J:J)</f>
        <v>43</v>
      </c>
      <c r="L298" s="14" t="str">
        <f t="shared" si="92"/>
        <v xml:space="preserve">ZScoreWeighted                             </v>
      </c>
      <c r="M298" t="str">
        <f t="shared" si="93"/>
        <v>'ZScoreWeighted'</v>
      </c>
      <c r="N298" t="str">
        <f t="shared" si="94"/>
        <v>$ZScoreWeighted</v>
      </c>
      <c r="O298" t="str">
        <f t="shared" si="95"/>
        <v>'$ZScoreWeighted'</v>
      </c>
      <c r="P298">
        <f t="shared" si="96"/>
        <v>17</v>
      </c>
      <c r="Q298" s="3">
        <f>MAX(P:P)</f>
        <v>46</v>
      </c>
      <c r="R298" s="9" t="str">
        <f t="shared" si="97"/>
        <v xml:space="preserve">localStorage.ZScoreWeighted                             </v>
      </c>
      <c r="S298" s="7" t="str">
        <f t="shared" si="107"/>
        <v>Zscore</v>
      </c>
      <c r="T298" t="str">
        <f t="shared" si="98"/>
        <v xml:space="preserve">'$ZScoreWeighted'                             </v>
      </c>
      <c r="U298" t="str">
        <f t="shared" si="99"/>
        <v>$ZScoreWeighted                              = NULL;// Zscore</v>
      </c>
      <c r="V298" t="str">
        <f t="shared" si="100"/>
        <v xml:space="preserve">       if (typeof(localStorage.ZScoreWeighted                             )==  "undefined") { localStorage.ZScoreWeighted                              = ""};</v>
      </c>
      <c r="W298" t="str">
        <f t="shared" si="101"/>
        <v xml:space="preserve">         $ZScoreWeighted                                    =  $row["ZScoreWeighted"];</v>
      </c>
      <c r="X298" t="str">
        <f t="shared" si="102"/>
        <v xml:space="preserve">         localStorage.ZScoreWeighted                              = '&lt;php? echo $ZScoreWeighted?&gt;' ;</v>
      </c>
      <c r="Y298" t="str">
        <f t="shared" si="104"/>
        <v>$ZScoreWeighted                              =  $_POST['ZScoreWeighted'] ;</v>
      </c>
      <c r="Z298" t="str">
        <f t="shared" si="108"/>
        <v xml:space="preserve">       localStorage.ZScoreWeighted                              =  document.ScoreCardForm.ZScoreWeighted.value;</v>
      </c>
      <c r="AA298" t="str">
        <f t="shared" si="109"/>
        <v xml:space="preserve">   document.ScoreCardForm.ZScoreWeighted.value =  localStorage.ZScoreWeighted;</v>
      </c>
      <c r="AB298" t="s">
        <v>449</v>
      </c>
      <c r="AC298" t="str">
        <f t="shared" si="110"/>
        <v xml:space="preserve">           ZScoreWeighted  FLOAT,</v>
      </c>
      <c r="AD298" t="str">
        <f t="shared" si="103"/>
        <v xml:space="preserve">       ZScoreWeighted                              = '$ZScoreWeighted',</v>
      </c>
    </row>
    <row r="299" spans="1:30" x14ac:dyDescent="0.25">
      <c r="A299">
        <v>297</v>
      </c>
      <c r="B299" t="s">
        <v>1547</v>
      </c>
      <c r="C299" t="s">
        <v>1540</v>
      </c>
      <c r="D299" t="str">
        <f t="shared" si="105"/>
        <v>ZScoreComment</v>
      </c>
      <c r="E299" t="str">
        <f t="shared" si="106"/>
        <v>ZScoreComment</v>
      </c>
      <c r="F299" s="3">
        <f t="shared" si="89"/>
        <v>13</v>
      </c>
      <c r="G299" s="3">
        <f>MAX(F:F)</f>
        <v>43</v>
      </c>
      <c r="H299" s="14" t="str">
        <f t="shared" si="90"/>
        <v xml:space="preserve">ZScoreComment                              </v>
      </c>
      <c r="I299" t="str">
        <f>D299</f>
        <v>ZScoreComment</v>
      </c>
      <c r="J299" s="3">
        <f t="shared" si="91"/>
        <v>13</v>
      </c>
      <c r="K299" s="3">
        <f>MAX(J:J)</f>
        <v>43</v>
      </c>
      <c r="L299" s="14" t="str">
        <f t="shared" si="92"/>
        <v xml:space="preserve">ZScoreComment                              </v>
      </c>
      <c r="M299" t="str">
        <f t="shared" si="93"/>
        <v>'ZScoreComment'</v>
      </c>
      <c r="N299" t="str">
        <f t="shared" si="94"/>
        <v>$ZScoreComment</v>
      </c>
      <c r="O299" t="str">
        <f t="shared" si="95"/>
        <v>'$ZScoreComment'</v>
      </c>
      <c r="P299">
        <f t="shared" si="96"/>
        <v>16</v>
      </c>
      <c r="Q299" s="3">
        <f>MAX(P:P)</f>
        <v>46</v>
      </c>
      <c r="R299" s="9" t="str">
        <f t="shared" si="97"/>
        <v xml:space="preserve">localStorage.ZScoreComment                              </v>
      </c>
      <c r="S299" s="7" t="str">
        <f t="shared" si="107"/>
        <v>Zscore</v>
      </c>
      <c r="T299" t="str">
        <f t="shared" si="98"/>
        <v xml:space="preserve">'$ZScoreComment'                              </v>
      </c>
      <c r="U299" t="str">
        <f t="shared" si="99"/>
        <v>$ZScoreComment                               = NULL;// Zscore</v>
      </c>
      <c r="V299" t="str">
        <f t="shared" si="100"/>
        <v xml:space="preserve">       if (typeof(localStorage.ZScoreComment                              )==  "undefined") { localStorage.ZScoreComment                               = ""};</v>
      </c>
      <c r="W299" t="str">
        <f t="shared" si="101"/>
        <v xml:space="preserve">         $ZScoreComment                                     =  $row["ZScoreComment"];</v>
      </c>
      <c r="X299" t="str">
        <f t="shared" si="102"/>
        <v xml:space="preserve">         localStorage.ZScoreComment                               = '&lt;php? echo $ZScoreComment?&gt;' ;</v>
      </c>
      <c r="Y299" t="str">
        <f t="shared" si="104"/>
        <v>$ZScoreComment                               =  $_POST['ZScoreComment'] ;</v>
      </c>
      <c r="Z299" t="str">
        <f t="shared" si="108"/>
        <v xml:space="preserve">       localStorage.ZScoreComment                               =  document.ScoreCardForm.ZScoreComment.value;</v>
      </c>
      <c r="AA299" t="str">
        <f t="shared" si="109"/>
        <v xml:space="preserve">   document.ScoreCardForm.ZScoreComment.value =  localStorage.ZScoreComment;</v>
      </c>
      <c r="AB299" t="s">
        <v>1552</v>
      </c>
      <c r="AC299" t="str">
        <f t="shared" si="110"/>
        <v xml:space="preserve">           ZScoreComment  VARCHAR(250),</v>
      </c>
      <c r="AD299" t="str">
        <f t="shared" si="103"/>
        <v xml:space="preserve">       ZScoreComment                               = '$ZScoreComment',</v>
      </c>
    </row>
    <row r="300" spans="1:30" x14ac:dyDescent="0.25">
      <c r="A300">
        <v>298</v>
      </c>
      <c r="B300" t="s">
        <v>1547</v>
      </c>
      <c r="C300" t="s">
        <v>1397</v>
      </c>
      <c r="D300" t="str">
        <f t="shared" si="105"/>
        <v>ZScorePrime1</v>
      </c>
      <c r="E300" t="str">
        <f t="shared" si="106"/>
        <v>ZScorePrime1</v>
      </c>
      <c r="F300" s="3">
        <f t="shared" si="89"/>
        <v>12</v>
      </c>
      <c r="G300" s="3">
        <f>MAX(F:F)</f>
        <v>43</v>
      </c>
      <c r="H300" s="14" t="str">
        <f t="shared" si="90"/>
        <v xml:space="preserve">ZScorePrime1                               </v>
      </c>
      <c r="I300" t="str">
        <f>D300</f>
        <v>ZScorePrime1</v>
      </c>
      <c r="J300" s="3">
        <f t="shared" si="91"/>
        <v>12</v>
      </c>
      <c r="K300" s="3">
        <f>MAX(J:J)</f>
        <v>43</v>
      </c>
      <c r="L300" s="14" t="str">
        <f t="shared" si="92"/>
        <v xml:space="preserve">ZScorePrime1                               </v>
      </c>
      <c r="M300" t="str">
        <f t="shared" si="93"/>
        <v>'ZScorePrime1'</v>
      </c>
      <c r="N300" t="str">
        <f t="shared" si="94"/>
        <v>$ZScorePrime1</v>
      </c>
      <c r="O300" t="str">
        <f t="shared" si="95"/>
        <v>'$ZScorePrime1'</v>
      </c>
      <c r="P300">
        <f t="shared" si="96"/>
        <v>15</v>
      </c>
      <c r="Q300" s="3">
        <f>MAX(P:P)</f>
        <v>46</v>
      </c>
      <c r="R300" s="9" t="str">
        <f t="shared" si="97"/>
        <v xml:space="preserve">localStorage.ZScorePrime1                               </v>
      </c>
      <c r="S300" s="7" t="str">
        <f t="shared" si="107"/>
        <v>Zscore</v>
      </c>
      <c r="T300" t="str">
        <f t="shared" si="98"/>
        <v xml:space="preserve">'$ZScorePrime1'                               </v>
      </c>
      <c r="U300" t="str">
        <f t="shared" si="99"/>
        <v>$ZScorePrime1                                = NULL;// Zscore</v>
      </c>
      <c r="V300" t="str">
        <f t="shared" si="100"/>
        <v xml:space="preserve">       if (typeof(localStorage.ZScorePrime1                               )==  "undefined") { localStorage.ZScorePrime1                                = ""};</v>
      </c>
      <c r="W300" t="str">
        <f t="shared" si="101"/>
        <v xml:space="preserve">         $ZScorePrime1                                      =  $row["ZScorePrime1"];</v>
      </c>
      <c r="X300" t="str">
        <f t="shared" si="102"/>
        <v xml:space="preserve">         localStorage.ZScorePrime1                                = '&lt;php? echo $ZScorePrime1?&gt;' ;</v>
      </c>
      <c r="Y300" t="str">
        <f t="shared" si="104"/>
        <v>$ZScorePrime1                                =  $_POST['ZScorePrime1'] ;</v>
      </c>
      <c r="Z300" t="str">
        <f t="shared" si="108"/>
        <v xml:space="preserve">       localStorage.ZScorePrime1                                =  document.ScoreCardForm.ZScorePrime1.value;</v>
      </c>
      <c r="AA300" t="str">
        <f t="shared" si="109"/>
        <v xml:space="preserve">   document.ScoreCardForm.ZScorePrime1.value =  localStorage.ZScorePrime1;</v>
      </c>
      <c r="AB300" t="s">
        <v>449</v>
      </c>
      <c r="AC300" t="str">
        <f t="shared" si="110"/>
        <v xml:space="preserve">           ZScorePrime1  FLOAT,</v>
      </c>
      <c r="AD300" t="str">
        <f t="shared" si="103"/>
        <v xml:space="preserve">       ZScorePrime1                                = '$ZScorePrime1',</v>
      </c>
    </row>
    <row r="301" spans="1:30" x14ac:dyDescent="0.25">
      <c r="A301">
        <v>299</v>
      </c>
      <c r="B301" t="s">
        <v>1547</v>
      </c>
      <c r="C301" t="s">
        <v>1398</v>
      </c>
      <c r="D301" t="str">
        <f t="shared" si="105"/>
        <v>ZScorePrime2</v>
      </c>
      <c r="E301" t="str">
        <f t="shared" si="106"/>
        <v>ZScorePrime2</v>
      </c>
      <c r="F301" s="3">
        <f t="shared" si="89"/>
        <v>12</v>
      </c>
      <c r="G301" s="3">
        <f>MAX(F:F)</f>
        <v>43</v>
      </c>
      <c r="H301" s="14" t="str">
        <f t="shared" si="90"/>
        <v xml:space="preserve">ZScorePrime2                               </v>
      </c>
      <c r="I301" t="str">
        <f>D301</f>
        <v>ZScorePrime2</v>
      </c>
      <c r="J301" s="3">
        <f t="shared" si="91"/>
        <v>12</v>
      </c>
      <c r="K301" s="3">
        <f>MAX(J:J)</f>
        <v>43</v>
      </c>
      <c r="L301" s="14" t="str">
        <f t="shared" si="92"/>
        <v xml:space="preserve">ZScorePrime2                               </v>
      </c>
      <c r="M301" t="str">
        <f t="shared" si="93"/>
        <v>'ZScorePrime2'</v>
      </c>
      <c r="N301" t="str">
        <f t="shared" si="94"/>
        <v>$ZScorePrime2</v>
      </c>
      <c r="O301" t="str">
        <f t="shared" si="95"/>
        <v>'$ZScorePrime2'</v>
      </c>
      <c r="P301">
        <f t="shared" si="96"/>
        <v>15</v>
      </c>
      <c r="Q301" s="3">
        <f>MAX(P:P)</f>
        <v>46</v>
      </c>
      <c r="R301" s="9" t="str">
        <f t="shared" si="97"/>
        <v xml:space="preserve">localStorage.ZScorePrime2                               </v>
      </c>
      <c r="S301" s="7" t="str">
        <f t="shared" si="107"/>
        <v>Zscore</v>
      </c>
      <c r="T301" t="str">
        <f t="shared" si="98"/>
        <v xml:space="preserve">'$ZScorePrime2'                               </v>
      </c>
      <c r="U301" t="str">
        <f t="shared" si="99"/>
        <v>$ZScorePrime2                                = NULL;// Zscore</v>
      </c>
      <c r="V301" t="str">
        <f t="shared" si="100"/>
        <v xml:space="preserve">       if (typeof(localStorage.ZScorePrime2                               )==  "undefined") { localStorage.ZScorePrime2                                = ""};</v>
      </c>
      <c r="W301" t="str">
        <f t="shared" si="101"/>
        <v xml:space="preserve">         $ZScorePrime2                                      =  $row["ZScorePrime2"];</v>
      </c>
      <c r="X301" t="str">
        <f t="shared" si="102"/>
        <v xml:space="preserve">         localStorage.ZScorePrime2                                = '&lt;php? echo $ZScorePrime2?&gt;' ;</v>
      </c>
      <c r="Y301" t="str">
        <f t="shared" si="104"/>
        <v>$ZScorePrime2                                =  $_POST['ZScorePrime2'] ;</v>
      </c>
      <c r="Z301" t="str">
        <f t="shared" si="108"/>
        <v xml:space="preserve">       localStorage.ZScorePrime2                                =  document.ScoreCardForm.ZScorePrime2.value;</v>
      </c>
      <c r="AA301" t="str">
        <f t="shared" si="109"/>
        <v xml:space="preserve">   document.ScoreCardForm.ZScorePrime2.value =  localStorage.ZScorePrime2;</v>
      </c>
      <c r="AB301" t="s">
        <v>449</v>
      </c>
      <c r="AC301" t="str">
        <f t="shared" si="110"/>
        <v xml:space="preserve">           ZScorePrime2  FLOAT,</v>
      </c>
      <c r="AD301" t="str">
        <f t="shared" si="103"/>
        <v xml:space="preserve">       ZScorePrime2                                = '$ZScorePrime2',</v>
      </c>
    </row>
    <row r="302" spans="1:30" x14ac:dyDescent="0.25">
      <c r="A302">
        <v>300</v>
      </c>
      <c r="B302" t="s">
        <v>1547</v>
      </c>
      <c r="C302" t="s">
        <v>1399</v>
      </c>
      <c r="D302" t="str">
        <f t="shared" si="105"/>
        <v>ZScorePrime3</v>
      </c>
      <c r="E302" t="str">
        <f t="shared" si="106"/>
        <v>ZScorePrime3</v>
      </c>
      <c r="F302" s="3">
        <f t="shared" ref="F302:F304" si="111">LEN(E302)</f>
        <v>12</v>
      </c>
      <c r="G302" s="3">
        <f>MAX(F:F)</f>
        <v>43</v>
      </c>
      <c r="H302" s="14" t="str">
        <f t="shared" ref="H302:H304" si="112">E302&amp;REPT(" ",G302-F302)</f>
        <v xml:space="preserve">ZScorePrime3                               </v>
      </c>
      <c r="I302" t="str">
        <f>D302</f>
        <v>ZScorePrime3</v>
      </c>
      <c r="J302" s="3">
        <f t="shared" ref="J302:J304" si="113">LEN(I302)</f>
        <v>12</v>
      </c>
      <c r="K302" s="3">
        <f>MAX(J:J)</f>
        <v>43</v>
      </c>
      <c r="L302" s="14" t="str">
        <f t="shared" ref="L302:L304" si="114">I302&amp;REPT(" ",K302-J302)</f>
        <v xml:space="preserve">ZScorePrime3                               </v>
      </c>
      <c r="M302" t="str">
        <f t="shared" ref="M302:M304" si="115">"'"&amp;I302&amp;"'"</f>
        <v>'ZScorePrime3'</v>
      </c>
      <c r="N302" t="str">
        <f t="shared" ref="N302:N304" si="116">"$"&amp;I302</f>
        <v>$ZScorePrime3</v>
      </c>
      <c r="O302" t="str">
        <f t="shared" ref="O302:O304" si="117">"'"&amp;N302&amp;"'"</f>
        <v>'$ZScorePrime3'</v>
      </c>
      <c r="P302">
        <f t="shared" ref="P302:P304" si="118">LEN(O302)</f>
        <v>15</v>
      </c>
      <c r="Q302" s="3">
        <f>MAX(P:P)</f>
        <v>46</v>
      </c>
      <c r="R302" s="9" t="str">
        <f t="shared" ref="R302:R304" si="119">"localStorage."&amp;L302</f>
        <v xml:space="preserve">localStorage.ZScorePrime3                               </v>
      </c>
      <c r="S302" s="7" t="str">
        <f t="shared" si="107"/>
        <v>Zscore</v>
      </c>
      <c r="T302" t="str">
        <f t="shared" ref="T302:T304" si="120">O302&amp;REPT(" ",Q302-P302)</f>
        <v xml:space="preserve">'$ZScorePrime3'                               </v>
      </c>
      <c r="U302" t="str">
        <f t="shared" ref="U302:U304" si="121">SUBSTITUTE(T302,"'","")&amp;" = "&amp;"NULL"&amp;";" &amp; "// "&amp;S302</f>
        <v>$ZScorePrime3                                = NULL;// Zscore</v>
      </c>
      <c r="V302" t="str">
        <f t="shared" ref="V302:V304" si="122">"       if ("&amp;"typeof("&amp;R302&amp;")"&amp;"==  "&amp;CHAR(34)&amp;"undefined"&amp;CHAR(34)&amp;") { "&amp;R302&amp;" = "&amp;IF(RIGHT(I302,5)="Score",0,IF(RIGHT(I302,6)="Rating",CHAR(34)&amp;"Medium"&amp;CHAR(34),CHAR(34)&amp;""&amp;CHAR(34)))&amp;"};"</f>
        <v xml:space="preserve">       if (typeof(localStorage.ZScorePrime3                               )==  "undefined") { localStorage.ZScorePrime3                                = ""};</v>
      </c>
      <c r="W302" t="str">
        <f t="shared" ref="W302:W304" si="123">"         $"&amp;H302&amp;"       =  $row["&amp;CHAR(34)&amp;E302&amp;CHAR(34)&amp;"];"</f>
        <v xml:space="preserve">         $ZScorePrime3                                      =  $row["ZScorePrime3"];</v>
      </c>
      <c r="X302" t="str">
        <f t="shared" ref="X302:X304" si="124">"         "&amp;R302&amp;" = '&lt;php? echo "&amp;SUBSTITUTE( O302,"'","")&amp;"?&gt;' ;"</f>
        <v xml:space="preserve">         localStorage.ZScorePrime3                                = '&lt;php? echo $ZScorePrime3?&gt;' ;</v>
      </c>
      <c r="Y302" t="str">
        <f t="shared" si="104"/>
        <v>$ZScorePrime3                                =  $_POST['ZScorePrime3'] ;</v>
      </c>
      <c r="Z302" t="str">
        <f t="shared" si="108"/>
        <v xml:space="preserve">       localStorage.ZScorePrime3                                =  document.ScoreCardForm.ZScorePrime3.value;</v>
      </c>
      <c r="AA302" t="str">
        <f t="shared" si="109"/>
        <v xml:space="preserve">   document.ScoreCardForm.ZScorePrime3.value =  localStorage.ZScorePrime3;</v>
      </c>
      <c r="AB302" t="s">
        <v>449</v>
      </c>
      <c r="AC302" t="str">
        <f t="shared" si="110"/>
        <v xml:space="preserve">           ZScorePrime3  FLOAT,</v>
      </c>
      <c r="AD302" t="str">
        <f t="shared" ref="AD302:AD304" si="125">"       "&amp;H302&amp;" = "&amp;O302&amp;","</f>
        <v xml:space="preserve">       ZScorePrime3                                = '$ZScorePrime3',</v>
      </c>
    </row>
    <row r="303" spans="1:30" x14ac:dyDescent="0.25">
      <c r="A303">
        <v>301</v>
      </c>
      <c r="B303" t="s">
        <v>1547</v>
      </c>
      <c r="C303" t="s">
        <v>1400</v>
      </c>
      <c r="D303" t="str">
        <f t="shared" si="105"/>
        <v>ZScorePrimeWeighted</v>
      </c>
      <c r="E303" t="str">
        <f t="shared" si="106"/>
        <v>ZScorePrimeWeighted</v>
      </c>
      <c r="F303" s="3">
        <f t="shared" si="111"/>
        <v>19</v>
      </c>
      <c r="G303" s="3">
        <f>MAX(F:F)</f>
        <v>43</v>
      </c>
      <c r="H303" s="14" t="str">
        <f t="shared" si="112"/>
        <v xml:space="preserve">ZScorePrimeWeighted                        </v>
      </c>
      <c r="I303" t="str">
        <f>D303</f>
        <v>ZScorePrimeWeighted</v>
      </c>
      <c r="J303" s="3">
        <f t="shared" si="113"/>
        <v>19</v>
      </c>
      <c r="K303" s="3">
        <f>MAX(J:J)</f>
        <v>43</v>
      </c>
      <c r="L303" s="14" t="str">
        <f t="shared" si="114"/>
        <v xml:space="preserve">ZScorePrimeWeighted                        </v>
      </c>
      <c r="M303" t="str">
        <f t="shared" si="115"/>
        <v>'ZScorePrimeWeighted'</v>
      </c>
      <c r="N303" t="str">
        <f t="shared" si="116"/>
        <v>$ZScorePrimeWeighted</v>
      </c>
      <c r="O303" t="str">
        <f t="shared" si="117"/>
        <v>'$ZScorePrimeWeighted'</v>
      </c>
      <c r="P303">
        <f t="shared" si="118"/>
        <v>22</v>
      </c>
      <c r="Q303" s="3">
        <f>MAX(P:P)</f>
        <v>46</v>
      </c>
      <c r="R303" s="9" t="str">
        <f t="shared" si="119"/>
        <v xml:space="preserve">localStorage.ZScorePrimeWeighted                        </v>
      </c>
      <c r="S303" s="7" t="str">
        <f t="shared" si="107"/>
        <v>Zscore</v>
      </c>
      <c r="T303" t="str">
        <f t="shared" si="120"/>
        <v xml:space="preserve">'$ZScorePrimeWeighted'                        </v>
      </c>
      <c r="U303" t="str">
        <f t="shared" si="121"/>
        <v>$ZScorePrimeWeighted                         = NULL;// Zscore</v>
      </c>
      <c r="V303" t="str">
        <f t="shared" si="122"/>
        <v xml:space="preserve">       if (typeof(localStorage.ZScorePrimeWeighted                        )==  "undefined") { localStorage.ZScorePrimeWeighted                         = ""};</v>
      </c>
      <c r="W303" t="str">
        <f t="shared" si="123"/>
        <v xml:space="preserve">         $ZScorePrimeWeighted                               =  $row["ZScorePrimeWeighted"];</v>
      </c>
      <c r="X303" t="str">
        <f t="shared" si="124"/>
        <v xml:space="preserve">         localStorage.ZScorePrimeWeighted                         = '&lt;php? echo $ZScorePrimeWeighted?&gt;' ;</v>
      </c>
      <c r="Y303" t="str">
        <f t="shared" si="104"/>
        <v>$ZScorePrimeWeighted                         =  $_POST['ZScorePrimeWeighted'] ;</v>
      </c>
      <c r="Z303" t="str">
        <f t="shared" si="108"/>
        <v xml:space="preserve">       localStorage.ZScorePrimeWeighted                         =  document.ScoreCardForm.ZScorePrimeWeighted.value;</v>
      </c>
      <c r="AA303" t="str">
        <f t="shared" si="109"/>
        <v xml:space="preserve">   document.ScoreCardForm.ZScorePrimeWeighted.value =  localStorage.ZScorePrimeWeighted;</v>
      </c>
      <c r="AB303" t="s">
        <v>449</v>
      </c>
      <c r="AC303" t="str">
        <f t="shared" si="110"/>
        <v xml:space="preserve">           ZScorePrimeWeighted  FLOAT,</v>
      </c>
      <c r="AD303" t="str">
        <f t="shared" si="125"/>
        <v xml:space="preserve">       ZScorePrimeWeighted                         = '$ZScorePrimeWeighted',</v>
      </c>
    </row>
    <row r="304" spans="1:30" x14ac:dyDescent="0.25">
      <c r="A304">
        <v>302</v>
      </c>
      <c r="B304" t="s">
        <v>1547</v>
      </c>
      <c r="C304" t="s">
        <v>1541</v>
      </c>
      <c r="D304" t="str">
        <f t="shared" si="105"/>
        <v>ZScorePrimeComment</v>
      </c>
      <c r="E304" t="str">
        <f t="shared" si="106"/>
        <v>ZScorePrimeComment</v>
      </c>
      <c r="F304" s="3">
        <f t="shared" si="111"/>
        <v>18</v>
      </c>
      <c r="G304" s="3">
        <f>MAX(F:F)</f>
        <v>43</v>
      </c>
      <c r="H304" s="14" t="str">
        <f t="shared" si="112"/>
        <v xml:space="preserve">ZScorePrimeComment                         </v>
      </c>
      <c r="I304" t="str">
        <f>D304</f>
        <v>ZScorePrimeComment</v>
      </c>
      <c r="J304" s="3">
        <f t="shared" si="113"/>
        <v>18</v>
      </c>
      <c r="K304" s="3">
        <f>MAX(J:J)</f>
        <v>43</v>
      </c>
      <c r="L304" s="14" t="str">
        <f t="shared" si="114"/>
        <v xml:space="preserve">ZScorePrimeComment                         </v>
      </c>
      <c r="M304" t="str">
        <f t="shared" si="115"/>
        <v>'ZScorePrimeComment'</v>
      </c>
      <c r="N304" t="str">
        <f t="shared" si="116"/>
        <v>$ZScorePrimeComment</v>
      </c>
      <c r="O304" t="str">
        <f t="shared" si="117"/>
        <v>'$ZScorePrimeComment'</v>
      </c>
      <c r="P304">
        <f t="shared" si="118"/>
        <v>21</v>
      </c>
      <c r="Q304" s="3">
        <f>MAX(P:P)</f>
        <v>46</v>
      </c>
      <c r="R304" s="9" t="str">
        <f t="shared" si="119"/>
        <v xml:space="preserve">localStorage.ZScorePrimeComment                         </v>
      </c>
      <c r="S304" s="7" t="str">
        <f t="shared" si="107"/>
        <v>Zscore</v>
      </c>
      <c r="T304" t="str">
        <f t="shared" si="120"/>
        <v xml:space="preserve">'$ZScorePrimeComment'                         </v>
      </c>
      <c r="U304" t="str">
        <f t="shared" si="121"/>
        <v>$ZScorePrimeComment                          = NULL;// Zscore</v>
      </c>
      <c r="V304" t="str">
        <f t="shared" si="122"/>
        <v xml:space="preserve">       if (typeof(localStorage.ZScorePrimeComment                         )==  "undefined") { localStorage.ZScorePrimeComment                          = ""};</v>
      </c>
      <c r="W304" t="str">
        <f t="shared" si="123"/>
        <v xml:space="preserve">         $ZScorePrimeComment                                =  $row["ZScorePrimeComment"];</v>
      </c>
      <c r="X304" t="str">
        <f t="shared" si="124"/>
        <v xml:space="preserve">         localStorage.ZScorePrimeComment                          = '&lt;php? echo $ZScorePrimeComment?&gt;' ;</v>
      </c>
      <c r="Y304" t="str">
        <f t="shared" si="104"/>
        <v>$ZScorePrimeComment                          =  $_POST['ZScorePrimeComment'] ;</v>
      </c>
      <c r="Z304" t="str">
        <f t="shared" si="108"/>
        <v xml:space="preserve">       localStorage.ZScorePrimeComment                          =  document.ScoreCardForm.ZScorePrimeComment.value;</v>
      </c>
      <c r="AA304" t="str">
        <f t="shared" si="109"/>
        <v xml:space="preserve">   document.ScoreCardForm.ZScorePrimeComment.value =  localStorage.ZScorePrimeComment;</v>
      </c>
      <c r="AB304" t="s">
        <v>1552</v>
      </c>
      <c r="AC304" t="str">
        <f xml:space="preserve"> "           "&amp;I304&amp;"  "&amp;AB304&amp;")"</f>
        <v xml:space="preserve">           ZScorePrimeComment  VARCHAR(250))</v>
      </c>
      <c r="AD304" t="str">
        <f t="shared" si="125"/>
        <v xml:space="preserve">       ZScorePrimeComment                          = '$ZScorePrimeComment',</v>
      </c>
    </row>
    <row r="305" spans="30:30" x14ac:dyDescent="0.25">
      <c r="AD305" t="str">
        <f>"       "&amp;"WHERE application_ref ="&amp;"'$application_ref'"&amp;CHAR(34)&amp;";"</f>
        <v xml:space="preserve">       WHERE application_ref ='$application_ref'";</v>
      </c>
    </row>
  </sheetData>
  <pageMargins left="0.7" right="0.7" top="0.75" bottom="0.75" header="0.3" footer="0.3"/>
  <pageSetup paperSize="12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4:A666"/>
  <sheetViews>
    <sheetView workbookViewId="0">
      <selection sqref="A1:A1048576"/>
    </sheetView>
  </sheetViews>
  <sheetFormatPr defaultRowHeight="15" x14ac:dyDescent="0.25"/>
  <cols>
    <col min="1" max="1" width="25.85546875" customWidth="1"/>
  </cols>
  <sheetData>
    <row r="4" hidden="1" x14ac:dyDescent="0.25"/>
    <row r="5" hidden="1" x14ac:dyDescent="0.25"/>
    <row r="6" hidden="1" x14ac:dyDescent="0.25"/>
    <row r="7" hidden="1" x14ac:dyDescent="0.25"/>
    <row r="8" hidden="1" x14ac:dyDescent="0.25"/>
    <row r="9" hidden="1" x14ac:dyDescent="0.25"/>
    <row r="10" hidden="1" x14ac:dyDescent="0.25"/>
    <row r="11" hidden="1" x14ac:dyDescent="0.25"/>
    <row r="12" hidden="1" x14ac:dyDescent="0.25"/>
    <row r="13" hidden="1" x14ac:dyDescent="0.25"/>
    <row r="14" hidden="1" x14ac:dyDescent="0.25"/>
    <row r="15" hidden="1" x14ac:dyDescent="0.25"/>
    <row r="16" hidden="1" x14ac:dyDescent="0.25"/>
    <row r="17" hidden="1" x14ac:dyDescent="0.25"/>
    <row r="18" hidden="1" x14ac:dyDescent="0.25"/>
    <row r="19" hidden="1" x14ac:dyDescent="0.25"/>
    <row r="20" hidden="1" x14ac:dyDescent="0.25"/>
    <row r="21" hidden="1" x14ac:dyDescent="0.25"/>
    <row r="22" hidden="1" x14ac:dyDescent="0.25"/>
    <row r="23" hidden="1" x14ac:dyDescent="0.25"/>
    <row r="24" hidden="1" x14ac:dyDescent="0.25"/>
    <row r="25" hidden="1" x14ac:dyDescent="0.25"/>
    <row r="26" hidden="1" x14ac:dyDescent="0.25"/>
    <row r="27" hidden="1" x14ac:dyDescent="0.25"/>
    <row r="28" hidden="1" x14ac:dyDescent="0.25"/>
    <row r="29" hidden="1" x14ac:dyDescent="0.25"/>
    <row r="30" hidden="1" x14ac:dyDescent="0.25"/>
    <row r="31" hidden="1" x14ac:dyDescent="0.25"/>
    <row r="32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spans="1:1" hidden="1" x14ac:dyDescent="0.25"/>
    <row r="50" spans="1:1" hidden="1" x14ac:dyDescent="0.25"/>
    <row r="51" spans="1:1" hidden="1" x14ac:dyDescent="0.25"/>
    <row r="52" spans="1:1" hidden="1" x14ac:dyDescent="0.25"/>
    <row r="53" spans="1:1" hidden="1" x14ac:dyDescent="0.25"/>
    <row r="54" spans="1:1" hidden="1" x14ac:dyDescent="0.25">
      <c r="A54" s="16" t="s">
        <v>873</v>
      </c>
    </row>
    <row r="55" spans="1:1" hidden="1" x14ac:dyDescent="0.25">
      <c r="A55" s="16" t="s">
        <v>874</v>
      </c>
    </row>
    <row r="56" spans="1:1" hidden="1" x14ac:dyDescent="0.25">
      <c r="A56" s="16" t="s">
        <v>57</v>
      </c>
    </row>
    <row r="57" spans="1:1" hidden="1" x14ac:dyDescent="0.25">
      <c r="A57" s="16" t="s">
        <v>875</v>
      </c>
    </row>
    <row r="58" spans="1:1" hidden="1" x14ac:dyDescent="0.25">
      <c r="A58" s="16" t="s">
        <v>57</v>
      </c>
    </row>
    <row r="59" spans="1:1" hidden="1" x14ac:dyDescent="0.25">
      <c r="A59" s="16" t="s">
        <v>876</v>
      </c>
    </row>
    <row r="60" spans="1:1" hidden="1" x14ac:dyDescent="0.25">
      <c r="A60" s="16" t="s">
        <v>877</v>
      </c>
    </row>
    <row r="61" spans="1:1" hidden="1" x14ac:dyDescent="0.25">
      <c r="A61" s="16" t="s">
        <v>878</v>
      </c>
    </row>
    <row r="62" spans="1:1" hidden="1" x14ac:dyDescent="0.25">
      <c r="A62" s="16" t="s">
        <v>879</v>
      </c>
    </row>
    <row r="63" spans="1:1" hidden="1" x14ac:dyDescent="0.25">
      <c r="A63" s="16" t="s">
        <v>1</v>
      </c>
    </row>
    <row r="64" spans="1:1" hidden="1" x14ac:dyDescent="0.25">
      <c r="A64" s="16" t="s">
        <v>880</v>
      </c>
    </row>
    <row r="65" spans="1:1" hidden="1" x14ac:dyDescent="0.25">
      <c r="A65" s="16" t="s">
        <v>57</v>
      </c>
    </row>
    <row r="66" spans="1:1" hidden="1" x14ac:dyDescent="0.25">
      <c r="A66" s="16" t="s">
        <v>3</v>
      </c>
    </row>
    <row r="67" spans="1:1" x14ac:dyDescent="0.25">
      <c r="A67" s="16" t="s">
        <v>881</v>
      </c>
    </row>
    <row r="68" spans="1:1" x14ac:dyDescent="0.25">
      <c r="A68" s="16" t="s">
        <v>882</v>
      </c>
    </row>
    <row r="69" spans="1:1" hidden="1" x14ac:dyDescent="0.25">
      <c r="A69" s="16" t="s">
        <v>1</v>
      </c>
    </row>
    <row r="70" spans="1:1" hidden="1" x14ac:dyDescent="0.25">
      <c r="A70" s="16" t="s">
        <v>3</v>
      </c>
    </row>
    <row r="71" spans="1:1" x14ac:dyDescent="0.25">
      <c r="A71" s="16" t="s">
        <v>883</v>
      </c>
    </row>
    <row r="72" spans="1:1" x14ac:dyDescent="0.25">
      <c r="A72" s="16" t="s">
        <v>884</v>
      </c>
    </row>
    <row r="73" spans="1:1" hidden="1" x14ac:dyDescent="0.25">
      <c r="A73" s="16" t="s">
        <v>1</v>
      </c>
    </row>
    <row r="74" spans="1:1" hidden="1" x14ac:dyDescent="0.25">
      <c r="A74" s="16" t="s">
        <v>885</v>
      </c>
    </row>
    <row r="75" spans="1:1" hidden="1" x14ac:dyDescent="0.25">
      <c r="A75" s="16" t="s">
        <v>159</v>
      </c>
    </row>
    <row r="76" spans="1:1" hidden="1" x14ac:dyDescent="0.25">
      <c r="A76" s="16" t="s">
        <v>18</v>
      </c>
    </row>
    <row r="77" spans="1:1" hidden="1" x14ac:dyDescent="0.25">
      <c r="A77" s="16" t="s">
        <v>886</v>
      </c>
    </row>
    <row r="78" spans="1:1" hidden="1" x14ac:dyDescent="0.25">
      <c r="A78" s="16" t="s">
        <v>887</v>
      </c>
    </row>
    <row r="79" spans="1:1" hidden="1" x14ac:dyDescent="0.25">
      <c r="A79" s="16" t="s">
        <v>888</v>
      </c>
    </row>
    <row r="80" spans="1:1" hidden="1" x14ac:dyDescent="0.25">
      <c r="A80" s="16" t="s">
        <v>889</v>
      </c>
    </row>
    <row r="81" spans="1:1" hidden="1" x14ac:dyDescent="0.25">
      <c r="A81" s="16" t="s">
        <v>890</v>
      </c>
    </row>
    <row r="82" spans="1:1" hidden="1" x14ac:dyDescent="0.25">
      <c r="A82" s="16" t="s">
        <v>891</v>
      </c>
    </row>
    <row r="83" spans="1:1" hidden="1" x14ac:dyDescent="0.25">
      <c r="A83" s="16" t="s">
        <v>892</v>
      </c>
    </row>
    <row r="84" spans="1:1" hidden="1" x14ac:dyDescent="0.25">
      <c r="A84" s="16" t="s">
        <v>893</v>
      </c>
    </row>
    <row r="85" spans="1:1" hidden="1" x14ac:dyDescent="0.25">
      <c r="A85" s="16" t="s">
        <v>894</v>
      </c>
    </row>
    <row r="86" spans="1:1" hidden="1" x14ac:dyDescent="0.25">
      <c r="A86" s="16" t="s">
        <v>895</v>
      </c>
    </row>
    <row r="87" spans="1:1" hidden="1" x14ac:dyDescent="0.25">
      <c r="A87" s="16" t="s">
        <v>1</v>
      </c>
    </row>
    <row r="88" spans="1:1" hidden="1" x14ac:dyDescent="0.25">
      <c r="A88" s="16" t="s">
        <v>896</v>
      </c>
    </row>
    <row r="89" spans="1:1" hidden="1" x14ac:dyDescent="0.25">
      <c r="A89" s="16" t="s">
        <v>897</v>
      </c>
    </row>
    <row r="90" spans="1:1" hidden="1" x14ac:dyDescent="0.25">
      <c r="A90" s="16" t="s">
        <v>898</v>
      </c>
    </row>
    <row r="91" spans="1:1" hidden="1" x14ac:dyDescent="0.25">
      <c r="A91" s="16" t="s">
        <v>898</v>
      </c>
    </row>
    <row r="92" spans="1:1" hidden="1" x14ac:dyDescent="0.25">
      <c r="A92" s="16" t="s">
        <v>898</v>
      </c>
    </row>
    <row r="93" spans="1:1" hidden="1" x14ac:dyDescent="0.25">
      <c r="A93" s="16" t="s">
        <v>898</v>
      </c>
    </row>
    <row r="94" spans="1:1" hidden="1" x14ac:dyDescent="0.25">
      <c r="A94" s="16" t="s">
        <v>898</v>
      </c>
    </row>
    <row r="95" spans="1:1" hidden="1" x14ac:dyDescent="0.25">
      <c r="A95" s="16" t="s">
        <v>898</v>
      </c>
    </row>
    <row r="96" spans="1:1" x14ac:dyDescent="0.25">
      <c r="A96" s="16" t="s">
        <v>899</v>
      </c>
    </row>
    <row r="97" spans="1:1" x14ac:dyDescent="0.25">
      <c r="A97" s="16" t="s">
        <v>900</v>
      </c>
    </row>
    <row r="98" spans="1:1" x14ac:dyDescent="0.25">
      <c r="A98" s="16" t="s">
        <v>901</v>
      </c>
    </row>
    <row r="99" spans="1:1" hidden="1" x14ac:dyDescent="0.25">
      <c r="A99" s="16" t="s">
        <v>43</v>
      </c>
    </row>
    <row r="100" spans="1:1" hidden="1" x14ac:dyDescent="0.25">
      <c r="A100" s="16" t="s">
        <v>902</v>
      </c>
    </row>
    <row r="101" spans="1:1" hidden="1" x14ac:dyDescent="0.25">
      <c r="A101" s="16" t="s">
        <v>903</v>
      </c>
    </row>
    <row r="102" spans="1:1" hidden="1" x14ac:dyDescent="0.25">
      <c r="A102" s="16" t="s">
        <v>904</v>
      </c>
    </row>
    <row r="103" spans="1:1" hidden="1" x14ac:dyDescent="0.25">
      <c r="A103" s="16" t="s">
        <v>904</v>
      </c>
    </row>
    <row r="104" spans="1:1" hidden="1" x14ac:dyDescent="0.25">
      <c r="A104" s="16" t="s">
        <v>904</v>
      </c>
    </row>
    <row r="105" spans="1:1" hidden="1" x14ac:dyDescent="0.25">
      <c r="A105" s="16" t="s">
        <v>904</v>
      </c>
    </row>
    <row r="106" spans="1:1" hidden="1" x14ac:dyDescent="0.25">
      <c r="A106" s="16" t="s">
        <v>904</v>
      </c>
    </row>
    <row r="107" spans="1:1" hidden="1" x14ac:dyDescent="0.25">
      <c r="A107" s="16" t="s">
        <v>905</v>
      </c>
    </row>
    <row r="108" spans="1:1" x14ac:dyDescent="0.25">
      <c r="A108" s="16" t="s">
        <v>906</v>
      </c>
    </row>
    <row r="109" spans="1:1" x14ac:dyDescent="0.25">
      <c r="A109" s="16" t="s">
        <v>907</v>
      </c>
    </row>
    <row r="110" spans="1:1" hidden="1" x14ac:dyDescent="0.25">
      <c r="A110" s="16" t="s">
        <v>1</v>
      </c>
    </row>
    <row r="111" spans="1:1" hidden="1" x14ac:dyDescent="0.25">
      <c r="A111" s="16" t="s">
        <v>908</v>
      </c>
    </row>
    <row r="112" spans="1:1" hidden="1" x14ac:dyDescent="0.25">
      <c r="A112" s="16" t="s">
        <v>909</v>
      </c>
    </row>
    <row r="113" spans="1:1" x14ac:dyDescent="0.25">
      <c r="A113" s="16" t="s">
        <v>910</v>
      </c>
    </row>
    <row r="114" spans="1:1" x14ac:dyDescent="0.25">
      <c r="A114" s="16" t="s">
        <v>911</v>
      </c>
    </row>
    <row r="115" spans="1:1" x14ac:dyDescent="0.25">
      <c r="A115" s="16" t="s">
        <v>912</v>
      </c>
    </row>
    <row r="116" spans="1:1" x14ac:dyDescent="0.25">
      <c r="A116" s="16" t="s">
        <v>913</v>
      </c>
    </row>
    <row r="117" spans="1:1" x14ac:dyDescent="0.25">
      <c r="A117" s="16" t="s">
        <v>914</v>
      </c>
    </row>
    <row r="118" spans="1:1" x14ac:dyDescent="0.25">
      <c r="A118" s="16" t="s">
        <v>915</v>
      </c>
    </row>
    <row r="119" spans="1:1" x14ac:dyDescent="0.25">
      <c r="A119" s="16" t="s">
        <v>916</v>
      </c>
    </row>
    <row r="120" spans="1:1" x14ac:dyDescent="0.25">
      <c r="A120" s="16" t="s">
        <v>917</v>
      </c>
    </row>
    <row r="121" spans="1:1" x14ac:dyDescent="0.25">
      <c r="A121" s="16" t="s">
        <v>918</v>
      </c>
    </row>
    <row r="122" spans="1:1" hidden="1" x14ac:dyDescent="0.25">
      <c r="A122" s="16" t="s">
        <v>1</v>
      </c>
    </row>
    <row r="123" spans="1:1" hidden="1" x14ac:dyDescent="0.25">
      <c r="A123" s="16" t="s">
        <v>908</v>
      </c>
    </row>
    <row r="124" spans="1:1" hidden="1" x14ac:dyDescent="0.25">
      <c r="A124" s="16" t="s">
        <v>919</v>
      </c>
    </row>
    <row r="125" spans="1:1" x14ac:dyDescent="0.25">
      <c r="A125" s="16" t="s">
        <v>920</v>
      </c>
    </row>
    <row r="126" spans="1:1" x14ac:dyDescent="0.25">
      <c r="A126" s="16" t="s">
        <v>921</v>
      </c>
    </row>
    <row r="127" spans="1:1" x14ac:dyDescent="0.25">
      <c r="A127" s="16" t="s">
        <v>922</v>
      </c>
    </row>
    <row r="128" spans="1:1" x14ac:dyDescent="0.25">
      <c r="A128" s="16" t="s">
        <v>923</v>
      </c>
    </row>
    <row r="129" spans="1:1" x14ac:dyDescent="0.25">
      <c r="A129" s="16" t="s">
        <v>924</v>
      </c>
    </row>
    <row r="130" spans="1:1" x14ac:dyDescent="0.25">
      <c r="A130" s="16" t="s">
        <v>925</v>
      </c>
    </row>
    <row r="131" spans="1:1" x14ac:dyDescent="0.25">
      <c r="A131" s="16" t="s">
        <v>926</v>
      </c>
    </row>
    <row r="132" spans="1:1" x14ac:dyDescent="0.25">
      <c r="A132" s="16" t="s">
        <v>927</v>
      </c>
    </row>
    <row r="133" spans="1:1" x14ac:dyDescent="0.25">
      <c r="A133" s="16" t="s">
        <v>928</v>
      </c>
    </row>
    <row r="134" spans="1:1" hidden="1" x14ac:dyDescent="0.25">
      <c r="A134" s="16" t="s">
        <v>1</v>
      </c>
    </row>
    <row r="135" spans="1:1" hidden="1" x14ac:dyDescent="0.25">
      <c r="A135" s="16" t="s">
        <v>908</v>
      </c>
    </row>
    <row r="136" spans="1:1" hidden="1" x14ac:dyDescent="0.25">
      <c r="A136" s="16" t="s">
        <v>929</v>
      </c>
    </row>
    <row r="137" spans="1:1" x14ac:dyDescent="0.25">
      <c r="A137" s="16" t="s">
        <v>930</v>
      </c>
    </row>
    <row r="138" spans="1:1" x14ac:dyDescent="0.25">
      <c r="A138" s="16" t="s">
        <v>931</v>
      </c>
    </row>
    <row r="139" spans="1:1" x14ac:dyDescent="0.25">
      <c r="A139" s="16" t="s">
        <v>932</v>
      </c>
    </row>
    <row r="140" spans="1:1" x14ac:dyDescent="0.25">
      <c r="A140" s="16" t="s">
        <v>933</v>
      </c>
    </row>
    <row r="141" spans="1:1" x14ac:dyDescent="0.25">
      <c r="A141" s="16" t="s">
        <v>934</v>
      </c>
    </row>
    <row r="142" spans="1:1" x14ac:dyDescent="0.25">
      <c r="A142" s="16" t="s">
        <v>935</v>
      </c>
    </row>
    <row r="143" spans="1:1" x14ac:dyDescent="0.25">
      <c r="A143" s="16" t="s">
        <v>936</v>
      </c>
    </row>
    <row r="144" spans="1:1" x14ac:dyDescent="0.25">
      <c r="A144" s="16" t="s">
        <v>937</v>
      </c>
    </row>
    <row r="145" spans="1:1" x14ac:dyDescent="0.25">
      <c r="A145" s="16" t="s">
        <v>938</v>
      </c>
    </row>
    <row r="146" spans="1:1" hidden="1" x14ac:dyDescent="0.25">
      <c r="A146" s="16" t="s">
        <v>1</v>
      </c>
    </row>
    <row r="147" spans="1:1" hidden="1" x14ac:dyDescent="0.25">
      <c r="A147" s="16" t="s">
        <v>902</v>
      </c>
    </row>
    <row r="148" spans="1:1" hidden="1" x14ac:dyDescent="0.25">
      <c r="A148" s="16" t="s">
        <v>939</v>
      </c>
    </row>
    <row r="149" spans="1:1" hidden="1" x14ac:dyDescent="0.25">
      <c r="A149" s="16" t="s">
        <v>904</v>
      </c>
    </row>
    <row r="150" spans="1:1" hidden="1" x14ac:dyDescent="0.25">
      <c r="A150" s="16" t="s">
        <v>904</v>
      </c>
    </row>
    <row r="151" spans="1:1" hidden="1" x14ac:dyDescent="0.25">
      <c r="A151" s="16" t="s">
        <v>904</v>
      </c>
    </row>
    <row r="152" spans="1:1" hidden="1" x14ac:dyDescent="0.25">
      <c r="A152" s="16" t="s">
        <v>904</v>
      </c>
    </row>
    <row r="153" spans="1:1" hidden="1" x14ac:dyDescent="0.25">
      <c r="A153" s="16" t="s">
        <v>904</v>
      </c>
    </row>
    <row r="154" spans="1:1" hidden="1" x14ac:dyDescent="0.25">
      <c r="A154" s="16" t="s">
        <v>905</v>
      </c>
    </row>
    <row r="155" spans="1:1" x14ac:dyDescent="0.25">
      <c r="A155" s="16" t="s">
        <v>940</v>
      </c>
    </row>
    <row r="156" spans="1:1" x14ac:dyDescent="0.25">
      <c r="A156" s="16" t="s">
        <v>941</v>
      </c>
    </row>
    <row r="157" spans="1:1" hidden="1" x14ac:dyDescent="0.25">
      <c r="A157" s="16" t="s">
        <v>1</v>
      </c>
    </row>
    <row r="158" spans="1:1" hidden="1" x14ac:dyDescent="0.25">
      <c r="A158" s="16" t="s">
        <v>908</v>
      </c>
    </row>
    <row r="159" spans="1:1" hidden="1" x14ac:dyDescent="0.25">
      <c r="A159" s="16" t="s">
        <v>942</v>
      </c>
    </row>
    <row r="160" spans="1:1" x14ac:dyDescent="0.25">
      <c r="A160" s="16" t="s">
        <v>943</v>
      </c>
    </row>
    <row r="161" spans="1:1" x14ac:dyDescent="0.25">
      <c r="A161" s="16" t="s">
        <v>944</v>
      </c>
    </row>
    <row r="162" spans="1:1" x14ac:dyDescent="0.25">
      <c r="A162" s="16" t="s">
        <v>945</v>
      </c>
    </row>
    <row r="163" spans="1:1" x14ac:dyDescent="0.25">
      <c r="A163" s="16" t="s">
        <v>946</v>
      </c>
    </row>
    <row r="164" spans="1:1" x14ac:dyDescent="0.25">
      <c r="A164" s="16" t="s">
        <v>947</v>
      </c>
    </row>
    <row r="165" spans="1:1" x14ac:dyDescent="0.25">
      <c r="A165" s="16" t="s">
        <v>948</v>
      </c>
    </row>
    <row r="166" spans="1:1" x14ac:dyDescent="0.25">
      <c r="A166" s="16" t="s">
        <v>949</v>
      </c>
    </row>
    <row r="167" spans="1:1" x14ac:dyDescent="0.25">
      <c r="A167" s="16" t="s">
        <v>950</v>
      </c>
    </row>
    <row r="168" spans="1:1" x14ac:dyDescent="0.25">
      <c r="A168" s="16" t="s">
        <v>951</v>
      </c>
    </row>
    <row r="169" spans="1:1" hidden="1" x14ac:dyDescent="0.25">
      <c r="A169" s="16" t="s">
        <v>1</v>
      </c>
    </row>
    <row r="170" spans="1:1" hidden="1" x14ac:dyDescent="0.25">
      <c r="A170" s="16" t="s">
        <v>908</v>
      </c>
    </row>
    <row r="171" spans="1:1" hidden="1" x14ac:dyDescent="0.25">
      <c r="A171" s="16" t="s">
        <v>952</v>
      </c>
    </row>
    <row r="172" spans="1:1" x14ac:dyDescent="0.25">
      <c r="A172" s="16" t="s">
        <v>953</v>
      </c>
    </row>
    <row r="173" spans="1:1" x14ac:dyDescent="0.25">
      <c r="A173" s="16" t="s">
        <v>954</v>
      </c>
    </row>
    <row r="174" spans="1:1" x14ac:dyDescent="0.25">
      <c r="A174" s="16" t="s">
        <v>955</v>
      </c>
    </row>
    <row r="175" spans="1:1" x14ac:dyDescent="0.25">
      <c r="A175" s="16" t="s">
        <v>956</v>
      </c>
    </row>
    <row r="176" spans="1:1" x14ac:dyDescent="0.25">
      <c r="A176" s="16" t="s">
        <v>957</v>
      </c>
    </row>
    <row r="177" spans="1:1" x14ac:dyDescent="0.25">
      <c r="A177" s="16" t="s">
        <v>958</v>
      </c>
    </row>
    <row r="178" spans="1:1" x14ac:dyDescent="0.25">
      <c r="A178" s="16" t="s">
        <v>959</v>
      </c>
    </row>
    <row r="179" spans="1:1" x14ac:dyDescent="0.25">
      <c r="A179" s="16" t="s">
        <v>960</v>
      </c>
    </row>
    <row r="180" spans="1:1" x14ac:dyDescent="0.25">
      <c r="A180" s="16" t="s">
        <v>961</v>
      </c>
    </row>
    <row r="181" spans="1:1" hidden="1" x14ac:dyDescent="0.25">
      <c r="A181" s="16" t="s">
        <v>1</v>
      </c>
    </row>
    <row r="182" spans="1:1" hidden="1" x14ac:dyDescent="0.25">
      <c r="A182" s="16" t="s">
        <v>908</v>
      </c>
    </row>
    <row r="183" spans="1:1" hidden="1" x14ac:dyDescent="0.25">
      <c r="A183" s="16" t="s">
        <v>962</v>
      </c>
    </row>
    <row r="184" spans="1:1" x14ac:dyDescent="0.25">
      <c r="A184" s="16" t="s">
        <v>963</v>
      </c>
    </row>
    <row r="185" spans="1:1" x14ac:dyDescent="0.25">
      <c r="A185" s="16" t="s">
        <v>964</v>
      </c>
    </row>
    <row r="186" spans="1:1" x14ac:dyDescent="0.25">
      <c r="A186" s="16" t="s">
        <v>965</v>
      </c>
    </row>
    <row r="187" spans="1:1" x14ac:dyDescent="0.25">
      <c r="A187" s="16" t="s">
        <v>966</v>
      </c>
    </row>
    <row r="188" spans="1:1" x14ac:dyDescent="0.25">
      <c r="A188" s="16" t="s">
        <v>967</v>
      </c>
    </row>
    <row r="189" spans="1:1" x14ac:dyDescent="0.25">
      <c r="A189" s="16" t="s">
        <v>968</v>
      </c>
    </row>
    <row r="190" spans="1:1" x14ac:dyDescent="0.25">
      <c r="A190" s="16" t="s">
        <v>969</v>
      </c>
    </row>
    <row r="191" spans="1:1" x14ac:dyDescent="0.25">
      <c r="A191" s="16" t="s">
        <v>970</v>
      </c>
    </row>
    <row r="192" spans="1:1" x14ac:dyDescent="0.25">
      <c r="A192" s="16" t="s">
        <v>971</v>
      </c>
    </row>
    <row r="193" spans="1:1" hidden="1" x14ac:dyDescent="0.25">
      <c r="A193" s="16" t="s">
        <v>1</v>
      </c>
    </row>
    <row r="194" spans="1:1" hidden="1" x14ac:dyDescent="0.25">
      <c r="A194" s="16"/>
    </row>
    <row r="195" spans="1:1" hidden="1" x14ac:dyDescent="0.25">
      <c r="A195" s="16" t="s">
        <v>908</v>
      </c>
    </row>
    <row r="196" spans="1:1" hidden="1" x14ac:dyDescent="0.25">
      <c r="A196" s="16" t="s">
        <v>972</v>
      </c>
    </row>
    <row r="197" spans="1:1" x14ac:dyDescent="0.25">
      <c r="A197" s="16" t="s">
        <v>973</v>
      </c>
    </row>
    <row r="198" spans="1:1" x14ac:dyDescent="0.25">
      <c r="A198" s="16" t="s">
        <v>974</v>
      </c>
    </row>
    <row r="199" spans="1:1" x14ac:dyDescent="0.25">
      <c r="A199" s="16" t="s">
        <v>975</v>
      </c>
    </row>
    <row r="200" spans="1:1" x14ac:dyDescent="0.25">
      <c r="A200" s="16" t="s">
        <v>976</v>
      </c>
    </row>
    <row r="201" spans="1:1" x14ac:dyDescent="0.25">
      <c r="A201" s="16" t="s">
        <v>977</v>
      </c>
    </row>
    <row r="202" spans="1:1" x14ac:dyDescent="0.25">
      <c r="A202" s="16" t="s">
        <v>978</v>
      </c>
    </row>
    <row r="203" spans="1:1" x14ac:dyDescent="0.25">
      <c r="A203" s="16" t="s">
        <v>979</v>
      </c>
    </row>
    <row r="204" spans="1:1" x14ac:dyDescent="0.25">
      <c r="A204" s="16" t="s">
        <v>980</v>
      </c>
    </row>
    <row r="205" spans="1:1" x14ac:dyDescent="0.25">
      <c r="A205" s="16" t="s">
        <v>981</v>
      </c>
    </row>
    <row r="206" spans="1:1" hidden="1" x14ac:dyDescent="0.25">
      <c r="A206" s="16" t="s">
        <v>1</v>
      </c>
    </row>
    <row r="207" spans="1:1" hidden="1" x14ac:dyDescent="0.25">
      <c r="A207" s="16" t="s">
        <v>908</v>
      </c>
    </row>
    <row r="208" spans="1:1" hidden="1" x14ac:dyDescent="0.25">
      <c r="A208" s="16" t="s">
        <v>982</v>
      </c>
    </row>
    <row r="209" spans="1:1" x14ac:dyDescent="0.25">
      <c r="A209" s="16" t="s">
        <v>983</v>
      </c>
    </row>
    <row r="210" spans="1:1" x14ac:dyDescent="0.25">
      <c r="A210" s="16" t="s">
        <v>984</v>
      </c>
    </row>
    <row r="211" spans="1:1" x14ac:dyDescent="0.25">
      <c r="A211" s="16" t="s">
        <v>985</v>
      </c>
    </row>
    <row r="212" spans="1:1" x14ac:dyDescent="0.25">
      <c r="A212" s="16" t="s">
        <v>986</v>
      </c>
    </row>
    <row r="213" spans="1:1" x14ac:dyDescent="0.25">
      <c r="A213" s="16" t="s">
        <v>987</v>
      </c>
    </row>
    <row r="214" spans="1:1" x14ac:dyDescent="0.25">
      <c r="A214" s="16" t="s">
        <v>988</v>
      </c>
    </row>
    <row r="215" spans="1:1" x14ac:dyDescent="0.25">
      <c r="A215" s="16" t="s">
        <v>989</v>
      </c>
    </row>
    <row r="216" spans="1:1" x14ac:dyDescent="0.25">
      <c r="A216" s="16" t="s">
        <v>990</v>
      </c>
    </row>
    <row r="217" spans="1:1" x14ac:dyDescent="0.25">
      <c r="A217" s="16" t="s">
        <v>991</v>
      </c>
    </row>
    <row r="218" spans="1:1" hidden="1" x14ac:dyDescent="0.25">
      <c r="A218" s="16" t="s">
        <v>1</v>
      </c>
    </row>
    <row r="219" spans="1:1" hidden="1" x14ac:dyDescent="0.25">
      <c r="A219" s="16" t="s">
        <v>992</v>
      </c>
    </row>
    <row r="220" spans="1:1" hidden="1" x14ac:dyDescent="0.25">
      <c r="A220" s="16" t="s">
        <v>902</v>
      </c>
    </row>
    <row r="221" spans="1:1" hidden="1" x14ac:dyDescent="0.25">
      <c r="A221" s="16" t="s">
        <v>993</v>
      </c>
    </row>
    <row r="222" spans="1:1" hidden="1" x14ac:dyDescent="0.25">
      <c r="A222" s="16" t="s">
        <v>904</v>
      </c>
    </row>
    <row r="223" spans="1:1" hidden="1" x14ac:dyDescent="0.25">
      <c r="A223" s="16" t="s">
        <v>904</v>
      </c>
    </row>
    <row r="224" spans="1:1" hidden="1" x14ac:dyDescent="0.25">
      <c r="A224" s="16" t="s">
        <v>904</v>
      </c>
    </row>
    <row r="225" spans="1:1" hidden="1" x14ac:dyDescent="0.25">
      <c r="A225" s="16" t="s">
        <v>904</v>
      </c>
    </row>
    <row r="226" spans="1:1" hidden="1" x14ac:dyDescent="0.25">
      <c r="A226" s="16" t="s">
        <v>904</v>
      </c>
    </row>
    <row r="227" spans="1:1" hidden="1" x14ac:dyDescent="0.25">
      <c r="A227" s="16" t="s">
        <v>905</v>
      </c>
    </row>
    <row r="228" spans="1:1" x14ac:dyDescent="0.25">
      <c r="A228" s="16" t="s">
        <v>994</v>
      </c>
    </row>
    <row r="229" spans="1:1" x14ac:dyDescent="0.25">
      <c r="A229" s="16" t="s">
        <v>995</v>
      </c>
    </row>
    <row r="230" spans="1:1" hidden="1" x14ac:dyDescent="0.25">
      <c r="A230" s="16" t="s">
        <v>1</v>
      </c>
    </row>
    <row r="231" spans="1:1" hidden="1" x14ac:dyDescent="0.25">
      <c r="A231" s="16" t="s">
        <v>908</v>
      </c>
    </row>
    <row r="232" spans="1:1" hidden="1" x14ac:dyDescent="0.25">
      <c r="A232" s="16" t="s">
        <v>996</v>
      </c>
    </row>
    <row r="233" spans="1:1" x14ac:dyDescent="0.25">
      <c r="A233" s="16" t="s">
        <v>997</v>
      </c>
    </row>
    <row r="234" spans="1:1" x14ac:dyDescent="0.25">
      <c r="A234" s="16" t="s">
        <v>998</v>
      </c>
    </row>
    <row r="235" spans="1:1" x14ac:dyDescent="0.25">
      <c r="A235" s="16" t="s">
        <v>999</v>
      </c>
    </row>
    <row r="236" spans="1:1" x14ac:dyDescent="0.25">
      <c r="A236" s="16" t="s">
        <v>1000</v>
      </c>
    </row>
    <row r="237" spans="1:1" x14ac:dyDescent="0.25">
      <c r="A237" s="16" t="s">
        <v>1001</v>
      </c>
    </row>
    <row r="238" spans="1:1" x14ac:dyDescent="0.25">
      <c r="A238" s="16" t="s">
        <v>1002</v>
      </c>
    </row>
    <row r="239" spans="1:1" x14ac:dyDescent="0.25">
      <c r="A239" s="16" t="s">
        <v>1003</v>
      </c>
    </row>
    <row r="240" spans="1:1" x14ac:dyDescent="0.25">
      <c r="A240" s="16" t="s">
        <v>1004</v>
      </c>
    </row>
    <row r="241" spans="1:1" x14ac:dyDescent="0.25">
      <c r="A241" s="16" t="s">
        <v>1005</v>
      </c>
    </row>
    <row r="242" spans="1:1" hidden="1" x14ac:dyDescent="0.25">
      <c r="A242" s="16" t="s">
        <v>1</v>
      </c>
    </row>
    <row r="243" spans="1:1" hidden="1" x14ac:dyDescent="0.25">
      <c r="A243" s="16" t="s">
        <v>908</v>
      </c>
    </row>
    <row r="244" spans="1:1" hidden="1" x14ac:dyDescent="0.25">
      <c r="A244" s="16" t="s">
        <v>1006</v>
      </c>
    </row>
    <row r="245" spans="1:1" x14ac:dyDescent="0.25">
      <c r="A245" s="16" t="s">
        <v>1007</v>
      </c>
    </row>
    <row r="246" spans="1:1" x14ac:dyDescent="0.25">
      <c r="A246" s="16" t="s">
        <v>1008</v>
      </c>
    </row>
    <row r="247" spans="1:1" x14ac:dyDescent="0.25">
      <c r="A247" s="16" t="s">
        <v>1009</v>
      </c>
    </row>
    <row r="248" spans="1:1" x14ac:dyDescent="0.25">
      <c r="A248" s="16" t="s">
        <v>1010</v>
      </c>
    </row>
    <row r="249" spans="1:1" x14ac:dyDescent="0.25">
      <c r="A249" s="16" t="s">
        <v>1011</v>
      </c>
    </row>
    <row r="250" spans="1:1" x14ac:dyDescent="0.25">
      <c r="A250" s="16" t="s">
        <v>1012</v>
      </c>
    </row>
    <row r="251" spans="1:1" x14ac:dyDescent="0.25">
      <c r="A251" s="16" t="s">
        <v>1013</v>
      </c>
    </row>
    <row r="252" spans="1:1" x14ac:dyDescent="0.25">
      <c r="A252" s="16" t="s">
        <v>1014</v>
      </c>
    </row>
    <row r="253" spans="1:1" x14ac:dyDescent="0.25">
      <c r="A253" s="16" t="s">
        <v>1015</v>
      </c>
    </row>
    <row r="254" spans="1:1" hidden="1" x14ac:dyDescent="0.25">
      <c r="A254" s="16" t="s">
        <v>1</v>
      </c>
    </row>
    <row r="255" spans="1:1" hidden="1" x14ac:dyDescent="0.25">
      <c r="A255" s="16"/>
    </row>
    <row r="256" spans="1:1" hidden="1" x14ac:dyDescent="0.25">
      <c r="A256" s="16" t="s">
        <v>908</v>
      </c>
    </row>
    <row r="257" spans="1:1" hidden="1" x14ac:dyDescent="0.25">
      <c r="A257" s="16" t="s">
        <v>1016</v>
      </c>
    </row>
    <row r="258" spans="1:1" x14ac:dyDescent="0.25">
      <c r="A258" s="16" t="s">
        <v>1017</v>
      </c>
    </row>
    <row r="259" spans="1:1" x14ac:dyDescent="0.25">
      <c r="A259" s="16" t="s">
        <v>1018</v>
      </c>
    </row>
    <row r="260" spans="1:1" x14ac:dyDescent="0.25">
      <c r="A260" s="16" t="s">
        <v>1019</v>
      </c>
    </row>
    <row r="261" spans="1:1" x14ac:dyDescent="0.25">
      <c r="A261" s="16" t="s">
        <v>1020</v>
      </c>
    </row>
    <row r="262" spans="1:1" x14ac:dyDescent="0.25">
      <c r="A262" s="16" t="s">
        <v>1021</v>
      </c>
    </row>
    <row r="263" spans="1:1" x14ac:dyDescent="0.25">
      <c r="A263" s="16" t="s">
        <v>1022</v>
      </c>
    </row>
    <row r="264" spans="1:1" x14ac:dyDescent="0.25">
      <c r="A264" s="16" t="s">
        <v>1023</v>
      </c>
    </row>
    <row r="265" spans="1:1" x14ac:dyDescent="0.25">
      <c r="A265" s="16" t="s">
        <v>1024</v>
      </c>
    </row>
    <row r="266" spans="1:1" x14ac:dyDescent="0.25">
      <c r="A266" s="16" t="s">
        <v>1025</v>
      </c>
    </row>
    <row r="267" spans="1:1" hidden="1" x14ac:dyDescent="0.25">
      <c r="A267" s="16" t="s">
        <v>1</v>
      </c>
    </row>
    <row r="268" spans="1:1" hidden="1" x14ac:dyDescent="0.25">
      <c r="A268" s="16" t="s">
        <v>902</v>
      </c>
    </row>
    <row r="269" spans="1:1" hidden="1" x14ac:dyDescent="0.25">
      <c r="A269" s="16" t="s">
        <v>1026</v>
      </c>
    </row>
    <row r="270" spans="1:1" hidden="1" x14ac:dyDescent="0.25">
      <c r="A270" s="16" t="s">
        <v>904</v>
      </c>
    </row>
    <row r="271" spans="1:1" hidden="1" x14ac:dyDescent="0.25">
      <c r="A271" s="16" t="s">
        <v>904</v>
      </c>
    </row>
    <row r="272" spans="1:1" hidden="1" x14ac:dyDescent="0.25">
      <c r="A272" s="16" t="s">
        <v>904</v>
      </c>
    </row>
    <row r="273" spans="1:1" hidden="1" x14ac:dyDescent="0.25">
      <c r="A273" s="16" t="s">
        <v>904</v>
      </c>
    </row>
    <row r="274" spans="1:1" hidden="1" x14ac:dyDescent="0.25">
      <c r="A274" s="16" t="s">
        <v>904</v>
      </c>
    </row>
    <row r="275" spans="1:1" hidden="1" x14ac:dyDescent="0.25">
      <c r="A275" s="16" t="s">
        <v>905</v>
      </c>
    </row>
    <row r="276" spans="1:1" x14ac:dyDescent="0.25">
      <c r="A276" s="16" t="s">
        <v>1027</v>
      </c>
    </row>
    <row r="277" spans="1:1" x14ac:dyDescent="0.25">
      <c r="A277" s="16" t="s">
        <v>1028</v>
      </c>
    </row>
    <row r="278" spans="1:1" hidden="1" x14ac:dyDescent="0.25">
      <c r="A278" s="16" t="s">
        <v>1</v>
      </c>
    </row>
    <row r="279" spans="1:1" hidden="1" x14ac:dyDescent="0.25">
      <c r="A279" s="16" t="s">
        <v>908</v>
      </c>
    </row>
    <row r="280" spans="1:1" hidden="1" x14ac:dyDescent="0.25">
      <c r="A280" s="16" t="s">
        <v>1029</v>
      </c>
    </row>
    <row r="281" spans="1:1" x14ac:dyDescent="0.25">
      <c r="A281" s="16" t="s">
        <v>1030</v>
      </c>
    </row>
    <row r="282" spans="1:1" x14ac:dyDescent="0.25">
      <c r="A282" s="16" t="s">
        <v>1031</v>
      </c>
    </row>
    <row r="283" spans="1:1" x14ac:dyDescent="0.25">
      <c r="A283" s="16" t="s">
        <v>1032</v>
      </c>
    </row>
    <row r="284" spans="1:1" x14ac:dyDescent="0.25">
      <c r="A284" s="16" t="s">
        <v>1033</v>
      </c>
    </row>
    <row r="285" spans="1:1" x14ac:dyDescent="0.25">
      <c r="A285" s="16" t="s">
        <v>1034</v>
      </c>
    </row>
    <row r="286" spans="1:1" x14ac:dyDescent="0.25">
      <c r="A286" s="16" t="s">
        <v>1035</v>
      </c>
    </row>
    <row r="287" spans="1:1" x14ac:dyDescent="0.25">
      <c r="A287" s="16" t="s">
        <v>1036</v>
      </c>
    </row>
    <row r="288" spans="1:1" x14ac:dyDescent="0.25">
      <c r="A288" s="16" t="s">
        <v>1037</v>
      </c>
    </row>
    <row r="289" spans="1:1" x14ac:dyDescent="0.25">
      <c r="A289" s="16" t="s">
        <v>1038</v>
      </c>
    </row>
    <row r="290" spans="1:1" hidden="1" x14ac:dyDescent="0.25">
      <c r="A290" s="16" t="s">
        <v>1039</v>
      </c>
    </row>
    <row r="291" spans="1:1" hidden="1" x14ac:dyDescent="0.25">
      <c r="A291" s="16" t="s">
        <v>908</v>
      </c>
    </row>
    <row r="292" spans="1:1" hidden="1" x14ac:dyDescent="0.25">
      <c r="A292" s="16" t="s">
        <v>1040</v>
      </c>
    </row>
    <row r="293" spans="1:1" x14ac:dyDescent="0.25">
      <c r="A293" s="16" t="s">
        <v>1041</v>
      </c>
    </row>
    <row r="294" spans="1:1" x14ac:dyDescent="0.25">
      <c r="A294" s="16" t="s">
        <v>1042</v>
      </c>
    </row>
    <row r="295" spans="1:1" x14ac:dyDescent="0.25">
      <c r="A295" s="16" t="s">
        <v>1043</v>
      </c>
    </row>
    <row r="296" spans="1:1" x14ac:dyDescent="0.25">
      <c r="A296" s="16" t="s">
        <v>1044</v>
      </c>
    </row>
    <row r="297" spans="1:1" x14ac:dyDescent="0.25">
      <c r="A297" s="16" t="s">
        <v>1045</v>
      </c>
    </row>
    <row r="298" spans="1:1" x14ac:dyDescent="0.25">
      <c r="A298" s="16" t="s">
        <v>1046</v>
      </c>
    </row>
    <row r="299" spans="1:1" x14ac:dyDescent="0.25">
      <c r="A299" s="16" t="s">
        <v>1047</v>
      </c>
    </row>
    <row r="300" spans="1:1" x14ac:dyDescent="0.25">
      <c r="A300" s="16" t="s">
        <v>1048</v>
      </c>
    </row>
    <row r="301" spans="1:1" x14ac:dyDescent="0.25">
      <c r="A301" s="16" t="s">
        <v>1049</v>
      </c>
    </row>
    <row r="302" spans="1:1" hidden="1" x14ac:dyDescent="0.25">
      <c r="A302" s="16" t="s">
        <v>1</v>
      </c>
    </row>
    <row r="303" spans="1:1" hidden="1" x14ac:dyDescent="0.25">
      <c r="A303" s="16" t="s">
        <v>3</v>
      </c>
    </row>
    <row r="304" spans="1:1" hidden="1" x14ac:dyDescent="0.25">
      <c r="A304" s="16" t="s">
        <v>1050</v>
      </c>
    </row>
    <row r="305" spans="1:1" x14ac:dyDescent="0.25">
      <c r="A305" s="16" t="s">
        <v>1051</v>
      </c>
    </row>
    <row r="306" spans="1:1" x14ac:dyDescent="0.25">
      <c r="A306" s="16" t="s">
        <v>1052</v>
      </c>
    </row>
    <row r="307" spans="1:1" hidden="1" x14ac:dyDescent="0.25">
      <c r="A307" s="16" t="s">
        <v>1</v>
      </c>
    </row>
    <row r="308" spans="1:1" hidden="1" x14ac:dyDescent="0.25">
      <c r="A308" s="16" t="s">
        <v>18</v>
      </c>
    </row>
    <row r="309" spans="1:1" hidden="1" x14ac:dyDescent="0.25">
      <c r="A309" s="16" t="s">
        <v>1053</v>
      </c>
    </row>
    <row r="310" spans="1:1" hidden="1" x14ac:dyDescent="0.25">
      <c r="A310" s="16" t="s">
        <v>1054</v>
      </c>
    </row>
    <row r="311" spans="1:1" hidden="1" x14ac:dyDescent="0.25">
      <c r="A311" s="16" t="s">
        <v>893</v>
      </c>
    </row>
    <row r="312" spans="1:1" hidden="1" x14ac:dyDescent="0.25">
      <c r="A312" s="16" t="s">
        <v>894</v>
      </c>
    </row>
    <row r="313" spans="1:1" hidden="1" x14ac:dyDescent="0.25">
      <c r="A313" s="16" t="s">
        <v>895</v>
      </c>
    </row>
    <row r="314" spans="1:1" hidden="1" x14ac:dyDescent="0.25">
      <c r="A314" s="16" t="s">
        <v>1</v>
      </c>
    </row>
    <row r="315" spans="1:1" hidden="1" x14ac:dyDescent="0.25">
      <c r="A315" s="16" t="s">
        <v>908</v>
      </c>
    </row>
    <row r="316" spans="1:1" hidden="1" x14ac:dyDescent="0.25">
      <c r="A316" s="16" t="s">
        <v>1055</v>
      </c>
    </row>
    <row r="317" spans="1:1" x14ac:dyDescent="0.25">
      <c r="A317" s="16" t="s">
        <v>1056</v>
      </c>
    </row>
    <row r="318" spans="1:1" x14ac:dyDescent="0.25">
      <c r="A318" s="16" t="s">
        <v>1057</v>
      </c>
    </row>
    <row r="319" spans="1:1" x14ac:dyDescent="0.25">
      <c r="A319" s="16" t="s">
        <v>1058</v>
      </c>
    </row>
    <row r="320" spans="1:1" x14ac:dyDescent="0.25">
      <c r="A320" s="16" t="s">
        <v>1059</v>
      </c>
    </row>
    <row r="321" spans="1:1" hidden="1" x14ac:dyDescent="0.25">
      <c r="A321" s="16" t="s">
        <v>1</v>
      </c>
    </row>
    <row r="322" spans="1:1" hidden="1" x14ac:dyDescent="0.25">
      <c r="A322" s="16" t="s">
        <v>908</v>
      </c>
    </row>
    <row r="323" spans="1:1" hidden="1" x14ac:dyDescent="0.25">
      <c r="A323" s="16" t="s">
        <v>1060</v>
      </c>
    </row>
    <row r="324" spans="1:1" x14ac:dyDescent="0.25">
      <c r="A324" s="16" t="s">
        <v>1061</v>
      </c>
    </row>
    <row r="325" spans="1:1" x14ac:dyDescent="0.25">
      <c r="A325" s="16" t="s">
        <v>1062</v>
      </c>
    </row>
    <row r="326" spans="1:1" x14ac:dyDescent="0.25">
      <c r="A326" s="16" t="s">
        <v>1063</v>
      </c>
    </row>
    <row r="327" spans="1:1" x14ac:dyDescent="0.25">
      <c r="A327" s="16" t="s">
        <v>1064</v>
      </c>
    </row>
    <row r="328" spans="1:1" hidden="1" x14ac:dyDescent="0.25">
      <c r="A328" s="16" t="s">
        <v>1</v>
      </c>
    </row>
    <row r="329" spans="1:1" hidden="1" x14ac:dyDescent="0.25">
      <c r="A329" s="16" t="s">
        <v>908</v>
      </c>
    </row>
    <row r="330" spans="1:1" hidden="1" x14ac:dyDescent="0.25">
      <c r="A330" s="16" t="s">
        <v>1065</v>
      </c>
    </row>
    <row r="331" spans="1:1" x14ac:dyDescent="0.25">
      <c r="A331" s="16" t="s">
        <v>1066</v>
      </c>
    </row>
    <row r="332" spans="1:1" x14ac:dyDescent="0.25">
      <c r="A332" s="16" t="s">
        <v>1067</v>
      </c>
    </row>
    <row r="333" spans="1:1" x14ac:dyDescent="0.25">
      <c r="A333" s="16" t="s">
        <v>1068</v>
      </c>
    </row>
    <row r="334" spans="1:1" x14ac:dyDescent="0.25">
      <c r="A334" s="16" t="s">
        <v>1069</v>
      </c>
    </row>
    <row r="335" spans="1:1" hidden="1" x14ac:dyDescent="0.25">
      <c r="A335" s="16" t="s">
        <v>1</v>
      </c>
    </row>
    <row r="336" spans="1:1" hidden="1" x14ac:dyDescent="0.25">
      <c r="A336" s="16" t="s">
        <v>1070</v>
      </c>
    </row>
    <row r="337" spans="1:1" hidden="1" x14ac:dyDescent="0.25">
      <c r="A337" s="16" t="s">
        <v>1071</v>
      </c>
    </row>
    <row r="338" spans="1:1" x14ac:dyDescent="0.25">
      <c r="A338" s="16" t="s">
        <v>1072</v>
      </c>
    </row>
    <row r="339" spans="1:1" x14ac:dyDescent="0.25">
      <c r="A339" s="16" t="s">
        <v>1073</v>
      </c>
    </row>
    <row r="340" spans="1:1" x14ac:dyDescent="0.25">
      <c r="A340" s="16" t="s">
        <v>1074</v>
      </c>
    </row>
    <row r="341" spans="1:1" x14ac:dyDescent="0.25">
      <c r="A341" s="16" t="s">
        <v>1075</v>
      </c>
    </row>
    <row r="342" spans="1:1" hidden="1" x14ac:dyDescent="0.25">
      <c r="A342" s="16" t="s">
        <v>1</v>
      </c>
    </row>
    <row r="343" spans="1:1" hidden="1" x14ac:dyDescent="0.25">
      <c r="A343" s="16" t="s">
        <v>908</v>
      </c>
    </row>
    <row r="344" spans="1:1" hidden="1" x14ac:dyDescent="0.25">
      <c r="A344" s="16" t="s">
        <v>1076</v>
      </c>
    </row>
    <row r="345" spans="1:1" x14ac:dyDescent="0.25">
      <c r="A345" s="16" t="s">
        <v>1077</v>
      </c>
    </row>
    <row r="346" spans="1:1" x14ac:dyDescent="0.25">
      <c r="A346" s="16" t="s">
        <v>1078</v>
      </c>
    </row>
    <row r="347" spans="1:1" x14ac:dyDescent="0.25">
      <c r="A347" s="16" t="s">
        <v>1079</v>
      </c>
    </row>
    <row r="348" spans="1:1" x14ac:dyDescent="0.25">
      <c r="A348" s="16" t="s">
        <v>1080</v>
      </c>
    </row>
    <row r="349" spans="1:1" hidden="1" x14ac:dyDescent="0.25">
      <c r="A349" s="16" t="s">
        <v>1</v>
      </c>
    </row>
    <row r="350" spans="1:1" hidden="1" x14ac:dyDescent="0.25">
      <c r="A350" s="16" t="s">
        <v>908</v>
      </c>
    </row>
    <row r="351" spans="1:1" hidden="1" x14ac:dyDescent="0.25">
      <c r="A351" s="16" t="s">
        <v>1081</v>
      </c>
    </row>
    <row r="352" spans="1:1" x14ac:dyDescent="0.25">
      <c r="A352" s="16" t="s">
        <v>1082</v>
      </c>
    </row>
    <row r="353" spans="1:1" x14ac:dyDescent="0.25">
      <c r="A353" s="16" t="s">
        <v>1083</v>
      </c>
    </row>
    <row r="354" spans="1:1" x14ac:dyDescent="0.25">
      <c r="A354" s="16" t="s">
        <v>1084</v>
      </c>
    </row>
    <row r="355" spans="1:1" x14ac:dyDescent="0.25">
      <c r="A355" s="16" t="s">
        <v>1085</v>
      </c>
    </row>
    <row r="356" spans="1:1" hidden="1" x14ac:dyDescent="0.25">
      <c r="A356" s="16" t="s">
        <v>1</v>
      </c>
    </row>
    <row r="357" spans="1:1" hidden="1" x14ac:dyDescent="0.25">
      <c r="A357" s="16" t="s">
        <v>908</v>
      </c>
    </row>
    <row r="358" spans="1:1" hidden="1" x14ac:dyDescent="0.25">
      <c r="A358" s="16" t="s">
        <v>1086</v>
      </c>
    </row>
    <row r="359" spans="1:1" x14ac:dyDescent="0.25">
      <c r="A359" s="16" t="s">
        <v>1087</v>
      </c>
    </row>
    <row r="360" spans="1:1" x14ac:dyDescent="0.25">
      <c r="A360" s="16" t="s">
        <v>1088</v>
      </c>
    </row>
    <row r="361" spans="1:1" x14ac:dyDescent="0.25">
      <c r="A361" s="16" t="s">
        <v>1089</v>
      </c>
    </row>
    <row r="362" spans="1:1" x14ac:dyDescent="0.25">
      <c r="A362" s="16" t="s">
        <v>1090</v>
      </c>
    </row>
    <row r="363" spans="1:1" hidden="1" x14ac:dyDescent="0.25">
      <c r="A363" s="16" t="s">
        <v>1</v>
      </c>
    </row>
    <row r="364" spans="1:1" hidden="1" x14ac:dyDescent="0.25">
      <c r="A364" s="16" t="s">
        <v>908</v>
      </c>
    </row>
    <row r="365" spans="1:1" hidden="1" x14ac:dyDescent="0.25">
      <c r="A365" s="16" t="s">
        <v>1091</v>
      </c>
    </row>
    <row r="366" spans="1:1" x14ac:dyDescent="0.25">
      <c r="A366" s="16" t="s">
        <v>1092</v>
      </c>
    </row>
    <row r="367" spans="1:1" x14ac:dyDescent="0.25">
      <c r="A367" s="16" t="s">
        <v>1093</v>
      </c>
    </row>
    <row r="368" spans="1:1" x14ac:dyDescent="0.25">
      <c r="A368" s="16" t="s">
        <v>1094</v>
      </c>
    </row>
    <row r="369" spans="1:1" x14ac:dyDescent="0.25">
      <c r="A369" s="16" t="s">
        <v>1095</v>
      </c>
    </row>
    <row r="370" spans="1:1" hidden="1" x14ac:dyDescent="0.25">
      <c r="A370" s="16" t="s">
        <v>1</v>
      </c>
    </row>
    <row r="371" spans="1:1" hidden="1" x14ac:dyDescent="0.25">
      <c r="A371" s="16" t="s">
        <v>908</v>
      </c>
    </row>
    <row r="372" spans="1:1" hidden="1" x14ac:dyDescent="0.25">
      <c r="A372" s="16" t="s">
        <v>1096</v>
      </c>
    </row>
    <row r="373" spans="1:1" x14ac:dyDescent="0.25">
      <c r="A373" s="16" t="s">
        <v>1097</v>
      </c>
    </row>
    <row r="374" spans="1:1" x14ac:dyDescent="0.25">
      <c r="A374" s="16" t="s">
        <v>1098</v>
      </c>
    </row>
    <row r="375" spans="1:1" x14ac:dyDescent="0.25">
      <c r="A375" s="16" t="s">
        <v>1099</v>
      </c>
    </row>
    <row r="376" spans="1:1" x14ac:dyDescent="0.25">
      <c r="A376" s="16" t="s">
        <v>1100</v>
      </c>
    </row>
    <row r="377" spans="1:1" hidden="1" x14ac:dyDescent="0.25">
      <c r="A377" s="16" t="s">
        <v>1</v>
      </c>
    </row>
    <row r="378" spans="1:1" hidden="1" x14ac:dyDescent="0.25">
      <c r="A378" s="16" t="s">
        <v>908</v>
      </c>
    </row>
    <row r="379" spans="1:1" hidden="1" x14ac:dyDescent="0.25">
      <c r="A379" s="16" t="s">
        <v>1101</v>
      </c>
    </row>
    <row r="380" spans="1:1" x14ac:dyDescent="0.25">
      <c r="A380" s="16" t="s">
        <v>1102</v>
      </c>
    </row>
    <row r="381" spans="1:1" x14ac:dyDescent="0.25">
      <c r="A381" s="16" t="s">
        <v>1103</v>
      </c>
    </row>
    <row r="382" spans="1:1" x14ac:dyDescent="0.25">
      <c r="A382" s="16" t="s">
        <v>1104</v>
      </c>
    </row>
    <row r="383" spans="1:1" x14ac:dyDescent="0.25">
      <c r="A383" s="16" t="s">
        <v>1105</v>
      </c>
    </row>
    <row r="384" spans="1:1" hidden="1" x14ac:dyDescent="0.25">
      <c r="A384" s="16" t="s">
        <v>1</v>
      </c>
    </row>
    <row r="385" spans="1:1" hidden="1" x14ac:dyDescent="0.25">
      <c r="A385" s="16" t="s">
        <v>18</v>
      </c>
    </row>
    <row r="386" spans="1:1" hidden="1" x14ac:dyDescent="0.25">
      <c r="A386" s="16" t="s">
        <v>1106</v>
      </c>
    </row>
    <row r="387" spans="1:1" hidden="1" x14ac:dyDescent="0.25">
      <c r="A387" s="16" t="s">
        <v>1054</v>
      </c>
    </row>
    <row r="388" spans="1:1" hidden="1" x14ac:dyDescent="0.25">
      <c r="A388" s="16" t="s">
        <v>893</v>
      </c>
    </row>
    <row r="389" spans="1:1" hidden="1" x14ac:dyDescent="0.25">
      <c r="A389" s="16" t="s">
        <v>894</v>
      </c>
    </row>
    <row r="390" spans="1:1" hidden="1" x14ac:dyDescent="0.25">
      <c r="A390" s="16" t="s">
        <v>895</v>
      </c>
    </row>
    <row r="391" spans="1:1" hidden="1" x14ac:dyDescent="0.25">
      <c r="A391" s="16" t="s">
        <v>1</v>
      </c>
    </row>
    <row r="392" spans="1:1" hidden="1" x14ac:dyDescent="0.25">
      <c r="A392" s="16" t="s">
        <v>908</v>
      </c>
    </row>
    <row r="393" spans="1:1" hidden="1" x14ac:dyDescent="0.25">
      <c r="A393" s="16" t="s">
        <v>1107</v>
      </c>
    </row>
    <row r="394" spans="1:1" x14ac:dyDescent="0.25">
      <c r="A394" s="16" t="s">
        <v>1108</v>
      </c>
    </row>
    <row r="395" spans="1:1" x14ac:dyDescent="0.25">
      <c r="A395" s="16" t="s">
        <v>1109</v>
      </c>
    </row>
    <row r="396" spans="1:1" x14ac:dyDescent="0.25">
      <c r="A396" s="16" t="s">
        <v>1110</v>
      </c>
    </row>
    <row r="397" spans="1:1" x14ac:dyDescent="0.25">
      <c r="A397" s="16" t="s">
        <v>1111</v>
      </c>
    </row>
    <row r="398" spans="1:1" hidden="1" x14ac:dyDescent="0.25">
      <c r="A398" s="16" t="s">
        <v>1</v>
      </c>
    </row>
    <row r="399" spans="1:1" hidden="1" x14ac:dyDescent="0.25">
      <c r="A399" s="16" t="s">
        <v>908</v>
      </c>
    </row>
    <row r="400" spans="1:1" hidden="1" x14ac:dyDescent="0.25">
      <c r="A400" s="16" t="s">
        <v>1112</v>
      </c>
    </row>
    <row r="401" spans="1:1" x14ac:dyDescent="0.25">
      <c r="A401" s="16" t="s">
        <v>1113</v>
      </c>
    </row>
    <row r="402" spans="1:1" x14ac:dyDescent="0.25">
      <c r="A402" s="16" t="s">
        <v>1114</v>
      </c>
    </row>
    <row r="403" spans="1:1" x14ac:dyDescent="0.25">
      <c r="A403" s="16" t="s">
        <v>1115</v>
      </c>
    </row>
    <row r="404" spans="1:1" x14ac:dyDescent="0.25">
      <c r="A404" s="16" t="s">
        <v>1116</v>
      </c>
    </row>
    <row r="405" spans="1:1" hidden="1" x14ac:dyDescent="0.25">
      <c r="A405" s="16" t="s">
        <v>1</v>
      </c>
    </row>
    <row r="406" spans="1:1" hidden="1" x14ac:dyDescent="0.25">
      <c r="A406" s="16" t="s">
        <v>908</v>
      </c>
    </row>
    <row r="407" spans="1:1" hidden="1" x14ac:dyDescent="0.25">
      <c r="A407" s="16" t="s">
        <v>1117</v>
      </c>
    </row>
    <row r="408" spans="1:1" x14ac:dyDescent="0.25">
      <c r="A408" s="16" t="s">
        <v>1118</v>
      </c>
    </row>
    <row r="409" spans="1:1" x14ac:dyDescent="0.25">
      <c r="A409" s="16" t="s">
        <v>1119</v>
      </c>
    </row>
    <row r="410" spans="1:1" x14ac:dyDescent="0.25">
      <c r="A410" s="16" t="s">
        <v>1120</v>
      </c>
    </row>
    <row r="411" spans="1:1" x14ac:dyDescent="0.25">
      <c r="A411" s="16" t="s">
        <v>1121</v>
      </c>
    </row>
    <row r="412" spans="1:1" hidden="1" x14ac:dyDescent="0.25">
      <c r="A412" s="16" t="s">
        <v>1</v>
      </c>
    </row>
    <row r="413" spans="1:1" hidden="1" x14ac:dyDescent="0.25">
      <c r="A413" s="16" t="s">
        <v>908</v>
      </c>
    </row>
    <row r="414" spans="1:1" hidden="1" x14ac:dyDescent="0.25">
      <c r="A414" s="16" t="s">
        <v>1122</v>
      </c>
    </row>
    <row r="415" spans="1:1" x14ac:dyDescent="0.25">
      <c r="A415" s="16" t="s">
        <v>1123</v>
      </c>
    </row>
    <row r="416" spans="1:1" x14ac:dyDescent="0.25">
      <c r="A416" s="16" t="s">
        <v>1124</v>
      </c>
    </row>
    <row r="417" spans="1:1" x14ac:dyDescent="0.25">
      <c r="A417" s="16" t="s">
        <v>1125</v>
      </c>
    </row>
    <row r="418" spans="1:1" x14ac:dyDescent="0.25">
      <c r="A418" s="16" t="s">
        <v>1126</v>
      </c>
    </row>
    <row r="419" spans="1:1" hidden="1" x14ac:dyDescent="0.25">
      <c r="A419" s="16" t="s">
        <v>1</v>
      </c>
    </row>
    <row r="420" spans="1:1" hidden="1" x14ac:dyDescent="0.25">
      <c r="A420" s="16" t="s">
        <v>18</v>
      </c>
    </row>
    <row r="421" spans="1:1" hidden="1" x14ac:dyDescent="0.25">
      <c r="A421" s="16" t="s">
        <v>1127</v>
      </c>
    </row>
    <row r="422" spans="1:1" hidden="1" x14ac:dyDescent="0.25">
      <c r="A422" s="16" t="s">
        <v>1</v>
      </c>
    </row>
    <row r="423" spans="1:1" hidden="1" x14ac:dyDescent="0.25">
      <c r="A423" s="16" t="s">
        <v>1128</v>
      </c>
    </row>
    <row r="424" spans="1:1" hidden="1" x14ac:dyDescent="0.25">
      <c r="A424" s="16" t="s">
        <v>1129</v>
      </c>
    </row>
    <row r="425" spans="1:1" hidden="1" x14ac:dyDescent="0.25">
      <c r="A425" s="16" t="s">
        <v>1130</v>
      </c>
    </row>
    <row r="426" spans="1:1" hidden="1" x14ac:dyDescent="0.25">
      <c r="A426" s="16" t="s">
        <v>1131</v>
      </c>
    </row>
    <row r="427" spans="1:1" hidden="1" x14ac:dyDescent="0.25">
      <c r="A427" s="16" t="s">
        <v>1132</v>
      </c>
    </row>
    <row r="428" spans="1:1" hidden="1" x14ac:dyDescent="0.25">
      <c r="A428" s="16" t="s">
        <v>1133</v>
      </c>
    </row>
    <row r="429" spans="1:1" hidden="1" x14ac:dyDescent="0.25">
      <c r="A429" s="16" t="s">
        <v>1134</v>
      </c>
    </row>
    <row r="430" spans="1:1" hidden="1" x14ac:dyDescent="0.25">
      <c r="A430" s="16" t="s">
        <v>1135</v>
      </c>
    </row>
    <row r="431" spans="1:1" hidden="1" x14ac:dyDescent="0.25">
      <c r="A431" s="16" t="s">
        <v>1136</v>
      </c>
    </row>
    <row r="432" spans="1:1" hidden="1" x14ac:dyDescent="0.25">
      <c r="A432" s="16" t="s">
        <v>1137</v>
      </c>
    </row>
    <row r="433" spans="1:1" hidden="1" x14ac:dyDescent="0.25">
      <c r="A433" s="16" t="s">
        <v>1138</v>
      </c>
    </row>
    <row r="434" spans="1:1" hidden="1" x14ac:dyDescent="0.25">
      <c r="A434" s="16" t="s">
        <v>1</v>
      </c>
    </row>
    <row r="435" spans="1:1" hidden="1" x14ac:dyDescent="0.25">
      <c r="A435" s="16" t="s">
        <v>908</v>
      </c>
    </row>
    <row r="436" spans="1:1" hidden="1" x14ac:dyDescent="0.25">
      <c r="A436" s="16" t="s">
        <v>1139</v>
      </c>
    </row>
    <row r="437" spans="1:1" x14ac:dyDescent="0.25">
      <c r="A437" s="16" t="s">
        <v>1140</v>
      </c>
    </row>
    <row r="438" spans="1:1" x14ac:dyDescent="0.25">
      <c r="A438" s="16" t="s">
        <v>1141</v>
      </c>
    </row>
    <row r="439" spans="1:1" x14ac:dyDescent="0.25">
      <c r="A439" s="16" t="s">
        <v>1142</v>
      </c>
    </row>
    <row r="440" spans="1:1" x14ac:dyDescent="0.25">
      <c r="A440" s="16" t="s">
        <v>1143</v>
      </c>
    </row>
    <row r="441" spans="1:1" x14ac:dyDescent="0.25">
      <c r="A441" s="16" t="s">
        <v>1144</v>
      </c>
    </row>
    <row r="442" spans="1:1" x14ac:dyDescent="0.25">
      <c r="A442" s="16" t="s">
        <v>1145</v>
      </c>
    </row>
    <row r="443" spans="1:1" x14ac:dyDescent="0.25">
      <c r="A443" s="16" t="s">
        <v>1146</v>
      </c>
    </row>
    <row r="444" spans="1:1" x14ac:dyDescent="0.25">
      <c r="A444" s="16" t="s">
        <v>1147</v>
      </c>
    </row>
    <row r="445" spans="1:1" x14ac:dyDescent="0.25">
      <c r="A445" s="16" t="s">
        <v>1148</v>
      </c>
    </row>
    <row r="446" spans="1:1" hidden="1" x14ac:dyDescent="0.25">
      <c r="A446" s="16" t="s">
        <v>52</v>
      </c>
    </row>
    <row r="447" spans="1:1" hidden="1" x14ac:dyDescent="0.25">
      <c r="A447" s="16" t="s">
        <v>1070</v>
      </c>
    </row>
    <row r="448" spans="1:1" hidden="1" x14ac:dyDescent="0.25">
      <c r="A448" s="16" t="s">
        <v>1149</v>
      </c>
    </row>
    <row r="449" spans="1:1" x14ac:dyDescent="0.25">
      <c r="A449" s="16" t="s">
        <v>1150</v>
      </c>
    </row>
    <row r="450" spans="1:1" x14ac:dyDescent="0.25">
      <c r="A450" s="16" t="s">
        <v>1151</v>
      </c>
    </row>
    <row r="451" spans="1:1" x14ac:dyDescent="0.25">
      <c r="A451" s="16" t="s">
        <v>1152</v>
      </c>
    </row>
    <row r="452" spans="1:1" x14ac:dyDescent="0.25">
      <c r="A452" s="16" t="s">
        <v>1153</v>
      </c>
    </row>
    <row r="453" spans="1:1" x14ac:dyDescent="0.25">
      <c r="A453" s="16" t="s">
        <v>1154</v>
      </c>
    </row>
    <row r="454" spans="1:1" x14ac:dyDescent="0.25">
      <c r="A454" s="16" t="s">
        <v>1155</v>
      </c>
    </row>
    <row r="455" spans="1:1" x14ac:dyDescent="0.25">
      <c r="A455" s="16" t="s">
        <v>1156</v>
      </c>
    </row>
    <row r="456" spans="1:1" x14ac:dyDescent="0.25">
      <c r="A456" s="16" t="s">
        <v>1157</v>
      </c>
    </row>
    <row r="457" spans="1:1" x14ac:dyDescent="0.25">
      <c r="A457" s="16" t="s">
        <v>1158</v>
      </c>
    </row>
    <row r="458" spans="1:1" hidden="1" x14ac:dyDescent="0.25">
      <c r="A458" s="16" t="s">
        <v>1159</v>
      </c>
    </row>
    <row r="459" spans="1:1" hidden="1" x14ac:dyDescent="0.25">
      <c r="A459" s="16" t="s">
        <v>908</v>
      </c>
    </row>
    <row r="460" spans="1:1" hidden="1" x14ac:dyDescent="0.25">
      <c r="A460" s="16" t="s">
        <v>1160</v>
      </c>
    </row>
    <row r="461" spans="1:1" x14ac:dyDescent="0.25">
      <c r="A461" s="16" t="s">
        <v>1161</v>
      </c>
    </row>
    <row r="462" spans="1:1" x14ac:dyDescent="0.25">
      <c r="A462" s="16" t="s">
        <v>1162</v>
      </c>
    </row>
    <row r="463" spans="1:1" x14ac:dyDescent="0.25">
      <c r="A463" s="16" t="s">
        <v>1163</v>
      </c>
    </row>
    <row r="464" spans="1:1" x14ac:dyDescent="0.25">
      <c r="A464" s="16" t="s">
        <v>1164</v>
      </c>
    </row>
    <row r="465" spans="1:1" x14ac:dyDescent="0.25">
      <c r="A465" s="16" t="s">
        <v>1165</v>
      </c>
    </row>
    <row r="466" spans="1:1" x14ac:dyDescent="0.25">
      <c r="A466" s="16" t="s">
        <v>1166</v>
      </c>
    </row>
    <row r="467" spans="1:1" x14ac:dyDescent="0.25">
      <c r="A467" s="16" t="s">
        <v>1167</v>
      </c>
    </row>
    <row r="468" spans="1:1" x14ac:dyDescent="0.25">
      <c r="A468" s="16" t="s">
        <v>1168</v>
      </c>
    </row>
    <row r="469" spans="1:1" x14ac:dyDescent="0.25">
      <c r="A469" s="16" t="s">
        <v>1169</v>
      </c>
    </row>
    <row r="470" spans="1:1" hidden="1" x14ac:dyDescent="0.25">
      <c r="A470" s="16" t="s">
        <v>1170</v>
      </c>
    </row>
    <row r="471" spans="1:1" hidden="1" x14ac:dyDescent="0.25">
      <c r="A471" s="16" t="s">
        <v>1070</v>
      </c>
    </row>
    <row r="472" spans="1:1" hidden="1" x14ac:dyDescent="0.25">
      <c r="A472" s="16" t="s">
        <v>1171</v>
      </c>
    </row>
    <row r="473" spans="1:1" x14ac:dyDescent="0.25">
      <c r="A473" s="16" t="s">
        <v>1172</v>
      </c>
    </row>
    <row r="474" spans="1:1" x14ac:dyDescent="0.25">
      <c r="A474" s="16" t="s">
        <v>1173</v>
      </c>
    </row>
    <row r="475" spans="1:1" x14ac:dyDescent="0.25">
      <c r="A475" s="16" t="s">
        <v>1174</v>
      </c>
    </row>
    <row r="476" spans="1:1" x14ac:dyDescent="0.25">
      <c r="A476" s="16" t="s">
        <v>1175</v>
      </c>
    </row>
    <row r="477" spans="1:1" x14ac:dyDescent="0.25">
      <c r="A477" s="16" t="s">
        <v>1176</v>
      </c>
    </row>
    <row r="478" spans="1:1" x14ac:dyDescent="0.25">
      <c r="A478" s="16" t="s">
        <v>1177</v>
      </c>
    </row>
    <row r="479" spans="1:1" x14ac:dyDescent="0.25">
      <c r="A479" s="16" t="s">
        <v>1178</v>
      </c>
    </row>
    <row r="480" spans="1:1" x14ac:dyDescent="0.25">
      <c r="A480" s="16" t="s">
        <v>1179</v>
      </c>
    </row>
    <row r="481" spans="1:1" x14ac:dyDescent="0.25">
      <c r="A481" s="16" t="s">
        <v>1180</v>
      </c>
    </row>
    <row r="482" spans="1:1" hidden="1" x14ac:dyDescent="0.25">
      <c r="A482" s="16" t="s">
        <v>1170</v>
      </c>
    </row>
    <row r="483" spans="1:1" hidden="1" x14ac:dyDescent="0.25">
      <c r="A483" s="16" t="s">
        <v>1070</v>
      </c>
    </row>
    <row r="484" spans="1:1" hidden="1" x14ac:dyDescent="0.25">
      <c r="A484" s="16" t="s">
        <v>1181</v>
      </c>
    </row>
    <row r="485" spans="1:1" x14ac:dyDescent="0.25">
      <c r="A485" s="16" t="s">
        <v>1182</v>
      </c>
    </row>
    <row r="486" spans="1:1" x14ac:dyDescent="0.25">
      <c r="A486" s="16" t="s">
        <v>1183</v>
      </c>
    </row>
    <row r="487" spans="1:1" x14ac:dyDescent="0.25">
      <c r="A487" s="16" t="s">
        <v>1184</v>
      </c>
    </row>
    <row r="488" spans="1:1" x14ac:dyDescent="0.25">
      <c r="A488" s="16" t="s">
        <v>1185</v>
      </c>
    </row>
    <row r="489" spans="1:1" x14ac:dyDescent="0.25">
      <c r="A489" s="16" t="s">
        <v>1186</v>
      </c>
    </row>
    <row r="490" spans="1:1" hidden="1" x14ac:dyDescent="0.25">
      <c r="A490" s="16" t="s">
        <v>904</v>
      </c>
    </row>
    <row r="491" spans="1:1" hidden="1" x14ac:dyDescent="0.25">
      <c r="A491" s="16" t="s">
        <v>1187</v>
      </c>
    </row>
    <row r="492" spans="1:1" x14ac:dyDescent="0.25">
      <c r="A492" s="16" t="s">
        <v>1188</v>
      </c>
    </row>
    <row r="493" spans="1:1" hidden="1" x14ac:dyDescent="0.25">
      <c r="A493" s="16" t="s">
        <v>1170</v>
      </c>
    </row>
    <row r="494" spans="1:1" hidden="1" x14ac:dyDescent="0.25">
      <c r="A494" s="16" t="s">
        <v>908</v>
      </c>
    </row>
    <row r="495" spans="1:1" hidden="1" x14ac:dyDescent="0.25">
      <c r="A495" s="16" t="s">
        <v>1189</v>
      </c>
    </row>
    <row r="496" spans="1:1" x14ac:dyDescent="0.25">
      <c r="A496" s="16" t="s">
        <v>1190</v>
      </c>
    </row>
    <row r="497" spans="1:1" x14ac:dyDescent="0.25">
      <c r="A497" s="16" t="s">
        <v>1191</v>
      </c>
    </row>
    <row r="498" spans="1:1" x14ac:dyDescent="0.25">
      <c r="A498" s="16" t="s">
        <v>1192</v>
      </c>
    </row>
    <row r="499" spans="1:1" x14ac:dyDescent="0.25">
      <c r="A499" s="16" t="s">
        <v>1193</v>
      </c>
    </row>
    <row r="500" spans="1:1" x14ac:dyDescent="0.25">
      <c r="A500" s="16" t="s">
        <v>1194</v>
      </c>
    </row>
    <row r="501" spans="1:1" hidden="1" x14ac:dyDescent="0.25">
      <c r="A501" s="16" t="s">
        <v>904</v>
      </c>
    </row>
    <row r="502" spans="1:1" hidden="1" x14ac:dyDescent="0.25">
      <c r="A502" s="16" t="s">
        <v>1187</v>
      </c>
    </row>
    <row r="503" spans="1:1" x14ac:dyDescent="0.25">
      <c r="A503" s="16" t="s">
        <v>1195</v>
      </c>
    </row>
    <row r="504" spans="1:1" hidden="1" x14ac:dyDescent="0.25">
      <c r="A504" s="16" t="s">
        <v>1170</v>
      </c>
    </row>
    <row r="505" spans="1:1" hidden="1" x14ac:dyDescent="0.25">
      <c r="A505" s="16" t="s">
        <v>908</v>
      </c>
    </row>
    <row r="506" spans="1:1" hidden="1" x14ac:dyDescent="0.25">
      <c r="A506" s="16" t="s">
        <v>1196</v>
      </c>
    </row>
    <row r="507" spans="1:1" x14ac:dyDescent="0.25">
      <c r="A507" s="16" t="s">
        <v>1197</v>
      </c>
    </row>
    <row r="508" spans="1:1" x14ac:dyDescent="0.25">
      <c r="A508" s="16" t="s">
        <v>1198</v>
      </c>
    </row>
    <row r="509" spans="1:1" x14ac:dyDescent="0.25">
      <c r="A509" s="16" t="s">
        <v>1199</v>
      </c>
    </row>
    <row r="510" spans="1:1" x14ac:dyDescent="0.25">
      <c r="A510" s="16" t="s">
        <v>1200</v>
      </c>
    </row>
    <row r="511" spans="1:1" x14ac:dyDescent="0.25">
      <c r="A511" s="16" t="s">
        <v>1201</v>
      </c>
    </row>
    <row r="512" spans="1:1" x14ac:dyDescent="0.25">
      <c r="A512" s="16" t="s">
        <v>1202</v>
      </c>
    </row>
    <row r="513" spans="1:1" hidden="1" x14ac:dyDescent="0.25">
      <c r="A513" s="16" t="s">
        <v>1187</v>
      </c>
    </row>
    <row r="514" spans="1:1" x14ac:dyDescent="0.25">
      <c r="A514" s="16" t="s">
        <v>1203</v>
      </c>
    </row>
    <row r="515" spans="1:1" hidden="1" x14ac:dyDescent="0.25">
      <c r="A515" s="16" t="s">
        <v>1</v>
      </c>
    </row>
    <row r="516" spans="1:1" hidden="1" x14ac:dyDescent="0.25">
      <c r="A516" s="16" t="s">
        <v>1204</v>
      </c>
    </row>
    <row r="517" spans="1:1" x14ac:dyDescent="0.25">
      <c r="A517" s="16" t="s">
        <v>1205</v>
      </c>
    </row>
    <row r="518" spans="1:1" x14ac:dyDescent="0.25">
      <c r="A518" s="16" t="s">
        <v>1206</v>
      </c>
    </row>
    <row r="519" spans="1:1" x14ac:dyDescent="0.25">
      <c r="A519" s="16" t="s">
        <v>1207</v>
      </c>
    </row>
    <row r="520" spans="1:1" hidden="1" x14ac:dyDescent="0.25">
      <c r="A520" s="16" t="s">
        <v>1</v>
      </c>
    </row>
    <row r="521" spans="1:1" hidden="1" x14ac:dyDescent="0.25">
      <c r="A521" s="16" t="s">
        <v>18</v>
      </c>
    </row>
    <row r="522" spans="1:1" hidden="1" x14ac:dyDescent="0.25">
      <c r="A522" s="16" t="s">
        <v>1208</v>
      </c>
    </row>
    <row r="523" spans="1:1" hidden="1" x14ac:dyDescent="0.25">
      <c r="A523" s="16" t="s">
        <v>1054</v>
      </c>
    </row>
    <row r="524" spans="1:1" hidden="1" x14ac:dyDescent="0.25">
      <c r="A524" s="16" t="s">
        <v>893</v>
      </c>
    </row>
    <row r="525" spans="1:1" hidden="1" x14ac:dyDescent="0.25">
      <c r="A525" s="16" t="s">
        <v>894</v>
      </c>
    </row>
    <row r="526" spans="1:1" hidden="1" x14ac:dyDescent="0.25">
      <c r="A526" s="16" t="s">
        <v>895</v>
      </c>
    </row>
    <row r="527" spans="1:1" hidden="1" x14ac:dyDescent="0.25">
      <c r="A527" s="16" t="s">
        <v>1</v>
      </c>
    </row>
    <row r="528" spans="1:1" hidden="1" x14ac:dyDescent="0.25">
      <c r="A528" s="16" t="s">
        <v>908</v>
      </c>
    </row>
    <row r="529" spans="1:1" hidden="1" x14ac:dyDescent="0.25">
      <c r="A529" s="16" t="s">
        <v>1209</v>
      </c>
    </row>
    <row r="530" spans="1:1" x14ac:dyDescent="0.25">
      <c r="A530" s="16" t="s">
        <v>1210</v>
      </c>
    </row>
    <row r="531" spans="1:1" x14ac:dyDescent="0.25">
      <c r="A531" s="16" t="s">
        <v>1211</v>
      </c>
    </row>
    <row r="532" spans="1:1" x14ac:dyDescent="0.25">
      <c r="A532" s="16" t="s">
        <v>1212</v>
      </c>
    </row>
    <row r="533" spans="1:1" x14ac:dyDescent="0.25">
      <c r="A533" s="16" t="s">
        <v>1213</v>
      </c>
    </row>
    <row r="534" spans="1:1" hidden="1" x14ac:dyDescent="0.25">
      <c r="A534" s="16" t="s">
        <v>1</v>
      </c>
    </row>
    <row r="535" spans="1:1" hidden="1" x14ac:dyDescent="0.25">
      <c r="A535" s="16" t="s">
        <v>908</v>
      </c>
    </row>
    <row r="536" spans="1:1" hidden="1" x14ac:dyDescent="0.25">
      <c r="A536" s="16" t="s">
        <v>1214</v>
      </c>
    </row>
    <row r="537" spans="1:1" x14ac:dyDescent="0.25">
      <c r="A537" s="16" t="s">
        <v>1215</v>
      </c>
    </row>
    <row r="538" spans="1:1" x14ac:dyDescent="0.25">
      <c r="A538" s="16" t="s">
        <v>1216</v>
      </c>
    </row>
    <row r="539" spans="1:1" x14ac:dyDescent="0.25">
      <c r="A539" s="16" t="s">
        <v>1217</v>
      </c>
    </row>
    <row r="540" spans="1:1" x14ac:dyDescent="0.25">
      <c r="A540" s="16" t="s">
        <v>1218</v>
      </c>
    </row>
    <row r="541" spans="1:1" hidden="1" x14ac:dyDescent="0.25">
      <c r="A541" s="16" t="s">
        <v>1</v>
      </c>
    </row>
    <row r="542" spans="1:1" hidden="1" x14ac:dyDescent="0.25">
      <c r="A542" s="16" t="s">
        <v>908</v>
      </c>
    </row>
    <row r="543" spans="1:1" hidden="1" x14ac:dyDescent="0.25">
      <c r="A543" s="16" t="s">
        <v>1219</v>
      </c>
    </row>
    <row r="544" spans="1:1" x14ac:dyDescent="0.25">
      <c r="A544" s="16" t="s">
        <v>1220</v>
      </c>
    </row>
    <row r="545" spans="1:1" x14ac:dyDescent="0.25">
      <c r="A545" s="16" t="s">
        <v>1221</v>
      </c>
    </row>
    <row r="546" spans="1:1" x14ac:dyDescent="0.25">
      <c r="A546" s="16" t="s">
        <v>1222</v>
      </c>
    </row>
    <row r="547" spans="1:1" x14ac:dyDescent="0.25">
      <c r="A547" s="16" t="s">
        <v>1223</v>
      </c>
    </row>
    <row r="548" spans="1:1" hidden="1" x14ac:dyDescent="0.25">
      <c r="A548" s="16" t="s">
        <v>1</v>
      </c>
    </row>
    <row r="549" spans="1:1" hidden="1" x14ac:dyDescent="0.25">
      <c r="A549" s="16" t="s">
        <v>908</v>
      </c>
    </row>
    <row r="550" spans="1:1" hidden="1" x14ac:dyDescent="0.25">
      <c r="A550" s="16" t="s">
        <v>1224</v>
      </c>
    </row>
    <row r="551" spans="1:1" x14ac:dyDescent="0.25">
      <c r="A551" s="16" t="s">
        <v>1225</v>
      </c>
    </row>
    <row r="552" spans="1:1" x14ac:dyDescent="0.25">
      <c r="A552" s="16" t="s">
        <v>1226</v>
      </c>
    </row>
    <row r="553" spans="1:1" x14ac:dyDescent="0.25">
      <c r="A553" s="16" t="s">
        <v>1227</v>
      </c>
    </row>
    <row r="554" spans="1:1" x14ac:dyDescent="0.25">
      <c r="A554" s="16" t="s">
        <v>1228</v>
      </c>
    </row>
    <row r="555" spans="1:1" hidden="1" x14ac:dyDescent="0.25">
      <c r="A555" s="16" t="s">
        <v>1</v>
      </c>
    </row>
    <row r="556" spans="1:1" hidden="1" x14ac:dyDescent="0.25">
      <c r="A556" s="16" t="s">
        <v>1070</v>
      </c>
    </row>
    <row r="557" spans="1:1" hidden="1" x14ac:dyDescent="0.25">
      <c r="A557" s="16" t="s">
        <v>1229</v>
      </c>
    </row>
    <row r="558" spans="1:1" x14ac:dyDescent="0.25">
      <c r="A558" s="16" t="s">
        <v>1230</v>
      </c>
    </row>
    <row r="559" spans="1:1" x14ac:dyDescent="0.25">
      <c r="A559" s="16" t="s">
        <v>1231</v>
      </c>
    </row>
    <row r="560" spans="1:1" x14ac:dyDescent="0.25">
      <c r="A560" s="16" t="s">
        <v>1232</v>
      </c>
    </row>
    <row r="561" spans="1:1" x14ac:dyDescent="0.25">
      <c r="A561" s="16" t="s">
        <v>1233</v>
      </c>
    </row>
    <row r="562" spans="1:1" hidden="1" x14ac:dyDescent="0.25">
      <c r="A562" s="16" t="s">
        <v>1</v>
      </c>
    </row>
    <row r="563" spans="1:1" hidden="1" x14ac:dyDescent="0.25">
      <c r="A563" s="16" t="s">
        <v>908</v>
      </c>
    </row>
    <row r="564" spans="1:1" hidden="1" x14ac:dyDescent="0.25">
      <c r="A564" s="16" t="s">
        <v>1234</v>
      </c>
    </row>
    <row r="565" spans="1:1" x14ac:dyDescent="0.25">
      <c r="A565" s="16" t="s">
        <v>1235</v>
      </c>
    </row>
    <row r="566" spans="1:1" x14ac:dyDescent="0.25">
      <c r="A566" s="16" t="s">
        <v>1236</v>
      </c>
    </row>
    <row r="567" spans="1:1" x14ac:dyDescent="0.25">
      <c r="A567" s="16" t="s">
        <v>1237</v>
      </c>
    </row>
    <row r="568" spans="1:1" x14ac:dyDescent="0.25">
      <c r="A568" s="16" t="s">
        <v>1238</v>
      </c>
    </row>
    <row r="569" spans="1:1" hidden="1" x14ac:dyDescent="0.25">
      <c r="A569" s="16" t="s">
        <v>1</v>
      </c>
    </row>
    <row r="570" spans="1:1" hidden="1" x14ac:dyDescent="0.25">
      <c r="A570" s="16" t="s">
        <v>908</v>
      </c>
    </row>
    <row r="571" spans="1:1" hidden="1" x14ac:dyDescent="0.25">
      <c r="A571" s="16" t="s">
        <v>1239</v>
      </c>
    </row>
    <row r="572" spans="1:1" x14ac:dyDescent="0.25">
      <c r="A572" s="16" t="s">
        <v>1240</v>
      </c>
    </row>
    <row r="573" spans="1:1" x14ac:dyDescent="0.25">
      <c r="A573" s="16" t="s">
        <v>1241</v>
      </c>
    </row>
    <row r="574" spans="1:1" x14ac:dyDescent="0.25">
      <c r="A574" s="16" t="s">
        <v>1242</v>
      </c>
    </row>
    <row r="575" spans="1:1" x14ac:dyDescent="0.25">
      <c r="A575" s="16" t="s">
        <v>1243</v>
      </c>
    </row>
    <row r="576" spans="1:1" hidden="1" x14ac:dyDescent="0.25">
      <c r="A576" s="16" t="s">
        <v>1</v>
      </c>
    </row>
    <row r="577" spans="1:1" hidden="1" x14ac:dyDescent="0.25">
      <c r="A577" s="16" t="s">
        <v>1070</v>
      </c>
    </row>
    <row r="578" spans="1:1" hidden="1" x14ac:dyDescent="0.25">
      <c r="A578" s="16" t="s">
        <v>1244</v>
      </c>
    </row>
    <row r="579" spans="1:1" x14ac:dyDescent="0.25">
      <c r="A579" s="16" t="s">
        <v>1245</v>
      </c>
    </row>
    <row r="580" spans="1:1" x14ac:dyDescent="0.25">
      <c r="A580" s="16" t="s">
        <v>1246</v>
      </c>
    </row>
    <row r="581" spans="1:1" x14ac:dyDescent="0.25">
      <c r="A581" s="16" t="s">
        <v>1247</v>
      </c>
    </row>
    <row r="582" spans="1:1" x14ac:dyDescent="0.25">
      <c r="A582" s="16" t="s">
        <v>1248</v>
      </c>
    </row>
    <row r="583" spans="1:1" hidden="1" x14ac:dyDescent="0.25">
      <c r="A583" s="16" t="s">
        <v>1</v>
      </c>
    </row>
    <row r="584" spans="1:1" hidden="1" x14ac:dyDescent="0.25">
      <c r="A584" s="16" t="s">
        <v>1070</v>
      </c>
    </row>
    <row r="585" spans="1:1" hidden="1" x14ac:dyDescent="0.25">
      <c r="A585" s="16" t="s">
        <v>1249</v>
      </c>
    </row>
    <row r="586" spans="1:1" x14ac:dyDescent="0.25">
      <c r="A586" s="16" t="s">
        <v>1250</v>
      </c>
    </row>
    <row r="587" spans="1:1" x14ac:dyDescent="0.25">
      <c r="A587" s="16" t="s">
        <v>1251</v>
      </c>
    </row>
    <row r="588" spans="1:1" x14ac:dyDescent="0.25">
      <c r="A588" s="16" t="s">
        <v>1252</v>
      </c>
    </row>
    <row r="589" spans="1:1" x14ac:dyDescent="0.25">
      <c r="A589" s="16" t="s">
        <v>1253</v>
      </c>
    </row>
    <row r="590" spans="1:1" hidden="1" x14ac:dyDescent="0.25">
      <c r="A590" s="16" t="s">
        <v>1</v>
      </c>
    </row>
    <row r="591" spans="1:1" hidden="1" x14ac:dyDescent="0.25">
      <c r="A591" s="16" t="s">
        <v>908</v>
      </c>
    </row>
    <row r="592" spans="1:1" hidden="1" x14ac:dyDescent="0.25">
      <c r="A592" s="16" t="s">
        <v>1254</v>
      </c>
    </row>
    <row r="593" spans="1:1" x14ac:dyDescent="0.25">
      <c r="A593" s="16" t="s">
        <v>1255</v>
      </c>
    </row>
    <row r="594" spans="1:1" x14ac:dyDescent="0.25">
      <c r="A594" s="16" t="s">
        <v>1256</v>
      </c>
    </row>
    <row r="595" spans="1:1" x14ac:dyDescent="0.25">
      <c r="A595" s="16" t="s">
        <v>1257</v>
      </c>
    </row>
    <row r="596" spans="1:1" x14ac:dyDescent="0.25">
      <c r="A596" s="16" t="s">
        <v>1258</v>
      </c>
    </row>
    <row r="597" spans="1:1" hidden="1" x14ac:dyDescent="0.25">
      <c r="A597" s="16" t="s">
        <v>1</v>
      </c>
    </row>
    <row r="598" spans="1:1" hidden="1" x14ac:dyDescent="0.25">
      <c r="A598" s="16" t="s">
        <v>1259</v>
      </c>
    </row>
    <row r="599" spans="1:1" hidden="1" x14ac:dyDescent="0.25">
      <c r="A599" s="16" t="s">
        <v>1260</v>
      </c>
    </row>
    <row r="600" spans="1:1" x14ac:dyDescent="0.25">
      <c r="A600" s="16" t="s">
        <v>1261</v>
      </c>
    </row>
    <row r="601" spans="1:1" x14ac:dyDescent="0.25">
      <c r="A601" s="16" t="s">
        <v>1262</v>
      </c>
    </row>
    <row r="602" spans="1:1" x14ac:dyDescent="0.25">
      <c r="A602" s="16" t="s">
        <v>1263</v>
      </c>
    </row>
    <row r="603" spans="1:1" x14ac:dyDescent="0.25">
      <c r="A603" s="16" t="s">
        <v>1264</v>
      </c>
    </row>
    <row r="604" spans="1:1" hidden="1" x14ac:dyDescent="0.25">
      <c r="A604" s="16" t="s">
        <v>1</v>
      </c>
    </row>
    <row r="605" spans="1:1" hidden="1" x14ac:dyDescent="0.25">
      <c r="A605" s="16" t="s">
        <v>18</v>
      </c>
    </row>
    <row r="606" spans="1:1" hidden="1" x14ac:dyDescent="0.25">
      <c r="A606" s="16" t="s">
        <v>1265</v>
      </c>
    </row>
    <row r="607" spans="1:1" hidden="1" x14ac:dyDescent="0.25">
      <c r="A607" s="16" t="s">
        <v>1266</v>
      </c>
    </row>
    <row r="608" spans="1:1" hidden="1" x14ac:dyDescent="0.25">
      <c r="A608" s="16" t="s">
        <v>1267</v>
      </c>
    </row>
    <row r="609" spans="1:1" hidden="1" x14ac:dyDescent="0.25">
      <c r="A609" s="16" t="s">
        <v>1268</v>
      </c>
    </row>
    <row r="610" spans="1:1" hidden="1" x14ac:dyDescent="0.25">
      <c r="A610" s="16" t="s">
        <v>1269</v>
      </c>
    </row>
    <row r="611" spans="1:1" hidden="1" x14ac:dyDescent="0.25">
      <c r="A611" s="16" t="s">
        <v>895</v>
      </c>
    </row>
    <row r="612" spans="1:1" hidden="1" x14ac:dyDescent="0.25">
      <c r="A612" s="16" t="s">
        <v>1</v>
      </c>
    </row>
    <row r="613" spans="1:1" hidden="1" x14ac:dyDescent="0.25">
      <c r="A613" s="16"/>
    </row>
    <row r="614" spans="1:1" hidden="1" x14ac:dyDescent="0.25">
      <c r="A614" s="16" t="s">
        <v>908</v>
      </c>
    </row>
    <row r="615" spans="1:1" hidden="1" x14ac:dyDescent="0.25">
      <c r="A615" s="16" t="s">
        <v>1270</v>
      </c>
    </row>
    <row r="616" spans="1:1" x14ac:dyDescent="0.25">
      <c r="A616" s="16" t="s">
        <v>1271</v>
      </c>
    </row>
    <row r="617" spans="1:1" x14ac:dyDescent="0.25">
      <c r="A617" s="16" t="s">
        <v>1272</v>
      </c>
    </row>
    <row r="618" spans="1:1" x14ac:dyDescent="0.25">
      <c r="A618" s="16" t="s">
        <v>1273</v>
      </c>
    </row>
    <row r="619" spans="1:1" x14ac:dyDescent="0.25">
      <c r="A619" s="16" t="s">
        <v>1274</v>
      </c>
    </row>
    <row r="620" spans="1:1" x14ac:dyDescent="0.25">
      <c r="A620" s="16" t="s">
        <v>1275</v>
      </c>
    </row>
    <row r="621" spans="1:1" hidden="1" x14ac:dyDescent="0.25">
      <c r="A621" s="16" t="s">
        <v>1</v>
      </c>
    </row>
    <row r="622" spans="1:1" hidden="1" x14ac:dyDescent="0.25">
      <c r="A622" s="16"/>
    </row>
    <row r="623" spans="1:1" hidden="1" x14ac:dyDescent="0.25">
      <c r="A623" s="16" t="s">
        <v>908</v>
      </c>
    </row>
    <row r="624" spans="1:1" hidden="1" x14ac:dyDescent="0.25">
      <c r="A624" s="16" t="s">
        <v>1276</v>
      </c>
    </row>
    <row r="625" spans="1:1" x14ac:dyDescent="0.25">
      <c r="A625" s="16" t="s">
        <v>1277</v>
      </c>
    </row>
    <row r="626" spans="1:1" x14ac:dyDescent="0.25">
      <c r="A626" s="16" t="s">
        <v>1278</v>
      </c>
    </row>
    <row r="627" spans="1:1" x14ac:dyDescent="0.25">
      <c r="A627" s="16" t="s">
        <v>1279</v>
      </c>
    </row>
    <row r="628" spans="1:1" x14ac:dyDescent="0.25">
      <c r="A628" s="16" t="s">
        <v>1280</v>
      </c>
    </row>
    <row r="629" spans="1:1" x14ac:dyDescent="0.25">
      <c r="A629" s="16" t="s">
        <v>1281</v>
      </c>
    </row>
    <row r="630" spans="1:1" hidden="1" x14ac:dyDescent="0.25">
      <c r="A630" s="16" t="s">
        <v>1</v>
      </c>
    </row>
    <row r="631" spans="1:1" hidden="1" x14ac:dyDescent="0.25">
      <c r="A631" s="16" t="s">
        <v>1282</v>
      </c>
    </row>
    <row r="632" spans="1:1" hidden="1" x14ac:dyDescent="0.25">
      <c r="A632" s="16" t="s">
        <v>1282</v>
      </c>
    </row>
    <row r="633" spans="1:1" hidden="1" x14ac:dyDescent="0.25">
      <c r="A633" s="16" t="s">
        <v>1283</v>
      </c>
    </row>
    <row r="634" spans="1:1" hidden="1" x14ac:dyDescent="0.25">
      <c r="A634" s="16" t="s">
        <v>1284</v>
      </c>
    </row>
    <row r="635" spans="1:1" hidden="1" x14ac:dyDescent="0.25">
      <c r="A635" s="16" t="s">
        <v>1285</v>
      </c>
    </row>
    <row r="636" spans="1:1" hidden="1" x14ac:dyDescent="0.25">
      <c r="A636" s="16"/>
    </row>
    <row r="637" spans="1:1" hidden="1" x14ac:dyDescent="0.25">
      <c r="A637" s="16" t="s">
        <v>1286</v>
      </c>
    </row>
    <row r="638" spans="1:1" hidden="1" x14ac:dyDescent="0.25"/>
    <row r="639" spans="1:1" hidden="1" x14ac:dyDescent="0.25"/>
    <row r="640" spans="1:1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</sheetData>
  <autoFilter ref="A3:F666">
    <filterColumn colId="0">
      <customFilters>
        <customFilter val="*&lt;input*"/>
      </customFilters>
    </filterColumn>
  </autoFilter>
  <pageMargins left="0.7" right="0.7" top="0.75" bottom="0.75" header="0.3" footer="0.3"/>
  <pageSetup paperSize="12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2"/>
  <sheetViews>
    <sheetView workbookViewId="0">
      <selection sqref="A1:A1048576"/>
    </sheetView>
  </sheetViews>
  <sheetFormatPr defaultRowHeight="15" x14ac:dyDescent="0.25"/>
  <sheetData>
    <row r="1" spans="1:1" x14ac:dyDescent="0.25">
      <c r="A1" s="16" t="s">
        <v>881</v>
      </c>
    </row>
    <row r="2" spans="1:1" x14ac:dyDescent="0.25">
      <c r="A2" s="16" t="s">
        <v>882</v>
      </c>
    </row>
    <row r="3" spans="1:1" x14ac:dyDescent="0.25">
      <c r="A3" s="16" t="s">
        <v>883</v>
      </c>
    </row>
    <row r="4" spans="1:1" x14ac:dyDescent="0.25">
      <c r="A4" s="16" t="s">
        <v>884</v>
      </c>
    </row>
    <row r="5" spans="1:1" x14ac:dyDescent="0.25">
      <c r="A5" s="16" t="s">
        <v>899</v>
      </c>
    </row>
    <row r="6" spans="1:1" x14ac:dyDescent="0.25">
      <c r="A6" s="16" t="s">
        <v>900</v>
      </c>
    </row>
    <row r="7" spans="1:1" x14ac:dyDescent="0.25">
      <c r="A7" s="16" t="s">
        <v>901</v>
      </c>
    </row>
    <row r="8" spans="1:1" x14ac:dyDescent="0.25">
      <c r="A8" s="16" t="s">
        <v>906</v>
      </c>
    </row>
    <row r="9" spans="1:1" x14ac:dyDescent="0.25">
      <c r="A9" s="16" t="s">
        <v>907</v>
      </c>
    </row>
    <row r="10" spans="1:1" x14ac:dyDescent="0.25">
      <c r="A10" s="16" t="s">
        <v>910</v>
      </c>
    </row>
    <row r="11" spans="1:1" x14ac:dyDescent="0.25">
      <c r="A11" s="16" t="s">
        <v>911</v>
      </c>
    </row>
    <row r="12" spans="1:1" x14ac:dyDescent="0.25">
      <c r="A12" s="16" t="s">
        <v>912</v>
      </c>
    </row>
    <row r="13" spans="1:1" x14ac:dyDescent="0.25">
      <c r="A13" s="16" t="s">
        <v>913</v>
      </c>
    </row>
    <row r="14" spans="1:1" x14ac:dyDescent="0.25">
      <c r="A14" s="16" t="s">
        <v>914</v>
      </c>
    </row>
    <row r="15" spans="1:1" x14ac:dyDescent="0.25">
      <c r="A15" s="16" t="s">
        <v>915</v>
      </c>
    </row>
    <row r="16" spans="1:1" x14ac:dyDescent="0.25">
      <c r="A16" s="16" t="s">
        <v>916</v>
      </c>
    </row>
    <row r="17" spans="1:1" x14ac:dyDescent="0.25">
      <c r="A17" s="16" t="s">
        <v>917</v>
      </c>
    </row>
    <row r="18" spans="1:1" x14ac:dyDescent="0.25">
      <c r="A18" s="16" t="s">
        <v>918</v>
      </c>
    </row>
    <row r="19" spans="1:1" x14ac:dyDescent="0.25">
      <c r="A19" s="16" t="s">
        <v>920</v>
      </c>
    </row>
    <row r="20" spans="1:1" x14ac:dyDescent="0.25">
      <c r="A20" s="16" t="s">
        <v>921</v>
      </c>
    </row>
    <row r="21" spans="1:1" x14ac:dyDescent="0.25">
      <c r="A21" s="16" t="s">
        <v>922</v>
      </c>
    </row>
    <row r="22" spans="1:1" x14ac:dyDescent="0.25">
      <c r="A22" s="16" t="s">
        <v>923</v>
      </c>
    </row>
    <row r="23" spans="1:1" x14ac:dyDescent="0.25">
      <c r="A23" s="16" t="s">
        <v>924</v>
      </c>
    </row>
    <row r="24" spans="1:1" x14ac:dyDescent="0.25">
      <c r="A24" s="16" t="s">
        <v>925</v>
      </c>
    </row>
    <row r="25" spans="1:1" x14ac:dyDescent="0.25">
      <c r="A25" s="16" t="s">
        <v>926</v>
      </c>
    </row>
    <row r="26" spans="1:1" x14ac:dyDescent="0.25">
      <c r="A26" s="16" t="s">
        <v>927</v>
      </c>
    </row>
    <row r="27" spans="1:1" x14ac:dyDescent="0.25">
      <c r="A27" s="16" t="s">
        <v>928</v>
      </c>
    </row>
    <row r="28" spans="1:1" x14ac:dyDescent="0.25">
      <c r="A28" s="16" t="s">
        <v>930</v>
      </c>
    </row>
    <row r="29" spans="1:1" x14ac:dyDescent="0.25">
      <c r="A29" s="16" t="s">
        <v>931</v>
      </c>
    </row>
    <row r="30" spans="1:1" x14ac:dyDescent="0.25">
      <c r="A30" s="16" t="s">
        <v>932</v>
      </c>
    </row>
    <row r="31" spans="1:1" x14ac:dyDescent="0.25">
      <c r="A31" s="16" t="s">
        <v>933</v>
      </c>
    </row>
    <row r="32" spans="1:1" x14ac:dyDescent="0.25">
      <c r="A32" s="16" t="s">
        <v>934</v>
      </c>
    </row>
    <row r="33" spans="1:1" x14ac:dyDescent="0.25">
      <c r="A33" s="16" t="s">
        <v>935</v>
      </c>
    </row>
    <row r="34" spans="1:1" x14ac:dyDescent="0.25">
      <c r="A34" s="16" t="s">
        <v>936</v>
      </c>
    </row>
    <row r="35" spans="1:1" x14ac:dyDescent="0.25">
      <c r="A35" s="16" t="s">
        <v>937</v>
      </c>
    </row>
    <row r="36" spans="1:1" x14ac:dyDescent="0.25">
      <c r="A36" s="16" t="s">
        <v>938</v>
      </c>
    </row>
    <row r="37" spans="1:1" x14ac:dyDescent="0.25">
      <c r="A37" s="16" t="s">
        <v>940</v>
      </c>
    </row>
    <row r="38" spans="1:1" x14ac:dyDescent="0.25">
      <c r="A38" s="16" t="s">
        <v>941</v>
      </c>
    </row>
    <row r="39" spans="1:1" x14ac:dyDescent="0.25">
      <c r="A39" s="16" t="s">
        <v>943</v>
      </c>
    </row>
    <row r="40" spans="1:1" x14ac:dyDescent="0.25">
      <c r="A40" s="16" t="s">
        <v>944</v>
      </c>
    </row>
    <row r="41" spans="1:1" x14ac:dyDescent="0.25">
      <c r="A41" s="16" t="s">
        <v>945</v>
      </c>
    </row>
    <row r="42" spans="1:1" x14ac:dyDescent="0.25">
      <c r="A42" s="16" t="s">
        <v>946</v>
      </c>
    </row>
    <row r="43" spans="1:1" x14ac:dyDescent="0.25">
      <c r="A43" s="16" t="s">
        <v>947</v>
      </c>
    </row>
    <row r="44" spans="1:1" x14ac:dyDescent="0.25">
      <c r="A44" s="16" t="s">
        <v>948</v>
      </c>
    </row>
    <row r="45" spans="1:1" x14ac:dyDescent="0.25">
      <c r="A45" s="16" t="s">
        <v>949</v>
      </c>
    </row>
    <row r="46" spans="1:1" x14ac:dyDescent="0.25">
      <c r="A46" s="16" t="s">
        <v>950</v>
      </c>
    </row>
    <row r="47" spans="1:1" x14ac:dyDescent="0.25">
      <c r="A47" s="16" t="s">
        <v>951</v>
      </c>
    </row>
    <row r="48" spans="1:1" x14ac:dyDescent="0.25">
      <c r="A48" s="16" t="s">
        <v>953</v>
      </c>
    </row>
    <row r="49" spans="1:1" x14ac:dyDescent="0.25">
      <c r="A49" s="16" t="s">
        <v>954</v>
      </c>
    </row>
    <row r="50" spans="1:1" x14ac:dyDescent="0.25">
      <c r="A50" s="16" t="s">
        <v>955</v>
      </c>
    </row>
    <row r="51" spans="1:1" x14ac:dyDescent="0.25">
      <c r="A51" s="16" t="s">
        <v>956</v>
      </c>
    </row>
    <row r="52" spans="1:1" x14ac:dyDescent="0.25">
      <c r="A52" s="16" t="s">
        <v>957</v>
      </c>
    </row>
    <row r="53" spans="1:1" x14ac:dyDescent="0.25">
      <c r="A53" s="16" t="s">
        <v>958</v>
      </c>
    </row>
    <row r="54" spans="1:1" x14ac:dyDescent="0.25">
      <c r="A54" s="16" t="s">
        <v>959</v>
      </c>
    </row>
    <row r="55" spans="1:1" x14ac:dyDescent="0.25">
      <c r="A55" s="16" t="s">
        <v>960</v>
      </c>
    </row>
    <row r="56" spans="1:1" x14ac:dyDescent="0.25">
      <c r="A56" s="16" t="s">
        <v>961</v>
      </c>
    </row>
    <row r="57" spans="1:1" x14ac:dyDescent="0.25">
      <c r="A57" s="16" t="s">
        <v>963</v>
      </c>
    </row>
    <row r="58" spans="1:1" x14ac:dyDescent="0.25">
      <c r="A58" s="16" t="s">
        <v>964</v>
      </c>
    </row>
    <row r="59" spans="1:1" x14ac:dyDescent="0.25">
      <c r="A59" s="16" t="s">
        <v>965</v>
      </c>
    </row>
    <row r="60" spans="1:1" x14ac:dyDescent="0.25">
      <c r="A60" s="16" t="s">
        <v>966</v>
      </c>
    </row>
    <row r="61" spans="1:1" x14ac:dyDescent="0.25">
      <c r="A61" s="16" t="s">
        <v>967</v>
      </c>
    </row>
    <row r="62" spans="1:1" x14ac:dyDescent="0.25">
      <c r="A62" s="16" t="s">
        <v>968</v>
      </c>
    </row>
    <row r="63" spans="1:1" x14ac:dyDescent="0.25">
      <c r="A63" s="16" t="s">
        <v>969</v>
      </c>
    </row>
    <row r="64" spans="1:1" x14ac:dyDescent="0.25">
      <c r="A64" s="16" t="s">
        <v>970</v>
      </c>
    </row>
    <row r="65" spans="1:1" x14ac:dyDescent="0.25">
      <c r="A65" s="16" t="s">
        <v>971</v>
      </c>
    </row>
    <row r="66" spans="1:1" x14ac:dyDescent="0.25">
      <c r="A66" s="16" t="s">
        <v>973</v>
      </c>
    </row>
    <row r="67" spans="1:1" x14ac:dyDescent="0.25">
      <c r="A67" s="16" t="s">
        <v>974</v>
      </c>
    </row>
    <row r="68" spans="1:1" x14ac:dyDescent="0.25">
      <c r="A68" s="16" t="s">
        <v>975</v>
      </c>
    </row>
    <row r="69" spans="1:1" x14ac:dyDescent="0.25">
      <c r="A69" s="16" t="s">
        <v>976</v>
      </c>
    </row>
    <row r="70" spans="1:1" x14ac:dyDescent="0.25">
      <c r="A70" s="16" t="s">
        <v>977</v>
      </c>
    </row>
    <row r="71" spans="1:1" x14ac:dyDescent="0.25">
      <c r="A71" s="16" t="s">
        <v>978</v>
      </c>
    </row>
    <row r="72" spans="1:1" x14ac:dyDescent="0.25">
      <c r="A72" s="16" t="s">
        <v>979</v>
      </c>
    </row>
    <row r="73" spans="1:1" x14ac:dyDescent="0.25">
      <c r="A73" s="16" t="s">
        <v>980</v>
      </c>
    </row>
    <row r="74" spans="1:1" x14ac:dyDescent="0.25">
      <c r="A74" s="16" t="s">
        <v>981</v>
      </c>
    </row>
    <row r="75" spans="1:1" x14ac:dyDescent="0.25">
      <c r="A75" s="16" t="s">
        <v>983</v>
      </c>
    </row>
    <row r="76" spans="1:1" x14ac:dyDescent="0.25">
      <c r="A76" s="16" t="s">
        <v>984</v>
      </c>
    </row>
    <row r="77" spans="1:1" x14ac:dyDescent="0.25">
      <c r="A77" s="16" t="s">
        <v>985</v>
      </c>
    </row>
    <row r="78" spans="1:1" x14ac:dyDescent="0.25">
      <c r="A78" s="16" t="s">
        <v>986</v>
      </c>
    </row>
    <row r="79" spans="1:1" x14ac:dyDescent="0.25">
      <c r="A79" s="16" t="s">
        <v>987</v>
      </c>
    </row>
    <row r="80" spans="1:1" x14ac:dyDescent="0.25">
      <c r="A80" s="16" t="s">
        <v>988</v>
      </c>
    </row>
    <row r="81" spans="1:1" x14ac:dyDescent="0.25">
      <c r="A81" s="16" t="s">
        <v>989</v>
      </c>
    </row>
    <row r="82" spans="1:1" x14ac:dyDescent="0.25">
      <c r="A82" s="16" t="s">
        <v>990</v>
      </c>
    </row>
    <row r="83" spans="1:1" x14ac:dyDescent="0.25">
      <c r="A83" s="16" t="s">
        <v>991</v>
      </c>
    </row>
    <row r="84" spans="1:1" x14ac:dyDescent="0.25">
      <c r="A84" s="16" t="s">
        <v>994</v>
      </c>
    </row>
    <row r="85" spans="1:1" x14ac:dyDescent="0.25">
      <c r="A85" s="16" t="s">
        <v>995</v>
      </c>
    </row>
    <row r="86" spans="1:1" x14ac:dyDescent="0.25">
      <c r="A86" s="16" t="s">
        <v>997</v>
      </c>
    </row>
    <row r="87" spans="1:1" x14ac:dyDescent="0.25">
      <c r="A87" s="16" t="s">
        <v>998</v>
      </c>
    </row>
    <row r="88" spans="1:1" x14ac:dyDescent="0.25">
      <c r="A88" s="16" t="s">
        <v>999</v>
      </c>
    </row>
    <row r="89" spans="1:1" x14ac:dyDescent="0.25">
      <c r="A89" s="16" t="s">
        <v>1000</v>
      </c>
    </row>
    <row r="90" spans="1:1" x14ac:dyDescent="0.25">
      <c r="A90" s="16" t="s">
        <v>1001</v>
      </c>
    </row>
    <row r="91" spans="1:1" x14ac:dyDescent="0.25">
      <c r="A91" s="16" t="s">
        <v>1002</v>
      </c>
    </row>
    <row r="92" spans="1:1" x14ac:dyDescent="0.25">
      <c r="A92" s="16" t="s">
        <v>1003</v>
      </c>
    </row>
    <row r="93" spans="1:1" x14ac:dyDescent="0.25">
      <c r="A93" s="16" t="s">
        <v>1004</v>
      </c>
    </row>
    <row r="94" spans="1:1" x14ac:dyDescent="0.25">
      <c r="A94" s="16" t="s">
        <v>1005</v>
      </c>
    </row>
    <row r="95" spans="1:1" x14ac:dyDescent="0.25">
      <c r="A95" s="16" t="s">
        <v>1007</v>
      </c>
    </row>
    <row r="96" spans="1:1" x14ac:dyDescent="0.25">
      <c r="A96" s="16" t="s">
        <v>1008</v>
      </c>
    </row>
    <row r="97" spans="1:1" x14ac:dyDescent="0.25">
      <c r="A97" s="16" t="s">
        <v>1009</v>
      </c>
    </row>
    <row r="98" spans="1:1" x14ac:dyDescent="0.25">
      <c r="A98" s="16" t="s">
        <v>1010</v>
      </c>
    </row>
    <row r="99" spans="1:1" x14ac:dyDescent="0.25">
      <c r="A99" s="16" t="s">
        <v>1011</v>
      </c>
    </row>
    <row r="100" spans="1:1" x14ac:dyDescent="0.25">
      <c r="A100" s="16" t="s">
        <v>1012</v>
      </c>
    </row>
    <row r="101" spans="1:1" x14ac:dyDescent="0.25">
      <c r="A101" s="16" t="s">
        <v>1013</v>
      </c>
    </row>
    <row r="102" spans="1:1" x14ac:dyDescent="0.25">
      <c r="A102" s="16" t="s">
        <v>1014</v>
      </c>
    </row>
    <row r="103" spans="1:1" x14ac:dyDescent="0.25">
      <c r="A103" s="16" t="s">
        <v>1015</v>
      </c>
    </row>
    <row r="104" spans="1:1" x14ac:dyDescent="0.25">
      <c r="A104" s="16" t="s">
        <v>1017</v>
      </c>
    </row>
    <row r="105" spans="1:1" x14ac:dyDescent="0.25">
      <c r="A105" s="16" t="s">
        <v>1018</v>
      </c>
    </row>
    <row r="106" spans="1:1" x14ac:dyDescent="0.25">
      <c r="A106" s="16" t="s">
        <v>1019</v>
      </c>
    </row>
    <row r="107" spans="1:1" x14ac:dyDescent="0.25">
      <c r="A107" s="16" t="s">
        <v>1020</v>
      </c>
    </row>
    <row r="108" spans="1:1" x14ac:dyDescent="0.25">
      <c r="A108" s="16" t="s">
        <v>1021</v>
      </c>
    </row>
    <row r="109" spans="1:1" x14ac:dyDescent="0.25">
      <c r="A109" s="16" t="s">
        <v>1022</v>
      </c>
    </row>
    <row r="110" spans="1:1" x14ac:dyDescent="0.25">
      <c r="A110" s="16" t="s">
        <v>1023</v>
      </c>
    </row>
    <row r="111" spans="1:1" x14ac:dyDescent="0.25">
      <c r="A111" s="16" t="s">
        <v>1024</v>
      </c>
    </row>
    <row r="112" spans="1:1" x14ac:dyDescent="0.25">
      <c r="A112" s="16" t="s">
        <v>1025</v>
      </c>
    </row>
    <row r="113" spans="1:1" x14ac:dyDescent="0.25">
      <c r="A113" s="16" t="s">
        <v>1027</v>
      </c>
    </row>
    <row r="114" spans="1:1" x14ac:dyDescent="0.25">
      <c r="A114" s="16" t="s">
        <v>1028</v>
      </c>
    </row>
    <row r="115" spans="1:1" x14ac:dyDescent="0.25">
      <c r="A115" s="16" t="s">
        <v>1030</v>
      </c>
    </row>
    <row r="116" spans="1:1" x14ac:dyDescent="0.25">
      <c r="A116" s="16" t="s">
        <v>1031</v>
      </c>
    </row>
    <row r="117" spans="1:1" x14ac:dyDescent="0.25">
      <c r="A117" s="16" t="s">
        <v>1032</v>
      </c>
    </row>
    <row r="118" spans="1:1" x14ac:dyDescent="0.25">
      <c r="A118" s="16" t="s">
        <v>1033</v>
      </c>
    </row>
    <row r="119" spans="1:1" x14ac:dyDescent="0.25">
      <c r="A119" s="16" t="s">
        <v>1034</v>
      </c>
    </row>
    <row r="120" spans="1:1" x14ac:dyDescent="0.25">
      <c r="A120" s="16" t="s">
        <v>1035</v>
      </c>
    </row>
    <row r="121" spans="1:1" x14ac:dyDescent="0.25">
      <c r="A121" s="16" t="s">
        <v>1036</v>
      </c>
    </row>
    <row r="122" spans="1:1" x14ac:dyDescent="0.25">
      <c r="A122" s="16" t="s">
        <v>1037</v>
      </c>
    </row>
    <row r="123" spans="1:1" x14ac:dyDescent="0.25">
      <c r="A123" s="16" t="s">
        <v>1038</v>
      </c>
    </row>
    <row r="124" spans="1:1" x14ac:dyDescent="0.25">
      <c r="A124" s="16" t="s">
        <v>1041</v>
      </c>
    </row>
    <row r="125" spans="1:1" x14ac:dyDescent="0.25">
      <c r="A125" s="16" t="s">
        <v>1042</v>
      </c>
    </row>
    <row r="126" spans="1:1" x14ac:dyDescent="0.25">
      <c r="A126" s="16" t="s">
        <v>1043</v>
      </c>
    </row>
    <row r="127" spans="1:1" x14ac:dyDescent="0.25">
      <c r="A127" s="16" t="s">
        <v>1044</v>
      </c>
    </row>
    <row r="128" spans="1:1" x14ac:dyDescent="0.25">
      <c r="A128" s="16" t="s">
        <v>1045</v>
      </c>
    </row>
    <row r="129" spans="1:1" x14ac:dyDescent="0.25">
      <c r="A129" s="16" t="s">
        <v>1046</v>
      </c>
    </row>
    <row r="130" spans="1:1" x14ac:dyDescent="0.25">
      <c r="A130" s="16" t="s">
        <v>1047</v>
      </c>
    </row>
    <row r="131" spans="1:1" x14ac:dyDescent="0.25">
      <c r="A131" s="16" t="s">
        <v>1048</v>
      </c>
    </row>
    <row r="132" spans="1:1" x14ac:dyDescent="0.25">
      <c r="A132" s="16" t="s">
        <v>1049</v>
      </c>
    </row>
    <row r="133" spans="1:1" x14ac:dyDescent="0.25">
      <c r="A133" s="16" t="s">
        <v>1051</v>
      </c>
    </row>
    <row r="134" spans="1:1" x14ac:dyDescent="0.25">
      <c r="A134" s="16" t="s">
        <v>1052</v>
      </c>
    </row>
    <row r="135" spans="1:1" x14ac:dyDescent="0.25">
      <c r="A135" s="16" t="s">
        <v>1056</v>
      </c>
    </row>
    <row r="136" spans="1:1" x14ac:dyDescent="0.25">
      <c r="A136" s="16" t="s">
        <v>1057</v>
      </c>
    </row>
    <row r="137" spans="1:1" x14ac:dyDescent="0.25">
      <c r="A137" s="16" t="s">
        <v>1058</v>
      </c>
    </row>
    <row r="138" spans="1:1" x14ac:dyDescent="0.25">
      <c r="A138" s="16" t="s">
        <v>1059</v>
      </c>
    </row>
    <row r="139" spans="1:1" x14ac:dyDescent="0.25">
      <c r="A139" s="16" t="s">
        <v>1061</v>
      </c>
    </row>
    <row r="140" spans="1:1" x14ac:dyDescent="0.25">
      <c r="A140" s="16" t="s">
        <v>1062</v>
      </c>
    </row>
    <row r="141" spans="1:1" x14ac:dyDescent="0.25">
      <c r="A141" s="16" t="s">
        <v>1063</v>
      </c>
    </row>
    <row r="142" spans="1:1" x14ac:dyDescent="0.25">
      <c r="A142" s="16" t="s">
        <v>1064</v>
      </c>
    </row>
    <row r="143" spans="1:1" x14ac:dyDescent="0.25">
      <c r="A143" s="16" t="s">
        <v>1066</v>
      </c>
    </row>
    <row r="144" spans="1:1" x14ac:dyDescent="0.25">
      <c r="A144" s="16" t="s">
        <v>1067</v>
      </c>
    </row>
    <row r="145" spans="1:1" x14ac:dyDescent="0.25">
      <c r="A145" s="16" t="s">
        <v>1068</v>
      </c>
    </row>
    <row r="146" spans="1:1" x14ac:dyDescent="0.25">
      <c r="A146" s="16" t="s">
        <v>1069</v>
      </c>
    </row>
    <row r="147" spans="1:1" x14ac:dyDescent="0.25">
      <c r="A147" s="16" t="s">
        <v>1072</v>
      </c>
    </row>
    <row r="148" spans="1:1" x14ac:dyDescent="0.25">
      <c r="A148" s="16" t="s">
        <v>1073</v>
      </c>
    </row>
    <row r="149" spans="1:1" x14ac:dyDescent="0.25">
      <c r="A149" s="16" t="s">
        <v>1074</v>
      </c>
    </row>
    <row r="150" spans="1:1" x14ac:dyDescent="0.25">
      <c r="A150" s="16" t="s">
        <v>1075</v>
      </c>
    </row>
    <row r="151" spans="1:1" x14ac:dyDescent="0.25">
      <c r="A151" s="16" t="s">
        <v>1077</v>
      </c>
    </row>
    <row r="152" spans="1:1" x14ac:dyDescent="0.25">
      <c r="A152" s="16" t="s">
        <v>1078</v>
      </c>
    </row>
    <row r="153" spans="1:1" x14ac:dyDescent="0.25">
      <c r="A153" s="16" t="s">
        <v>1079</v>
      </c>
    </row>
    <row r="154" spans="1:1" x14ac:dyDescent="0.25">
      <c r="A154" s="16" t="s">
        <v>1080</v>
      </c>
    </row>
    <row r="155" spans="1:1" x14ac:dyDescent="0.25">
      <c r="A155" s="16" t="s">
        <v>1082</v>
      </c>
    </row>
    <row r="156" spans="1:1" x14ac:dyDescent="0.25">
      <c r="A156" s="16" t="s">
        <v>1083</v>
      </c>
    </row>
    <row r="157" spans="1:1" x14ac:dyDescent="0.25">
      <c r="A157" s="16" t="s">
        <v>1084</v>
      </c>
    </row>
    <row r="158" spans="1:1" x14ac:dyDescent="0.25">
      <c r="A158" s="16" t="s">
        <v>1085</v>
      </c>
    </row>
    <row r="159" spans="1:1" x14ac:dyDescent="0.25">
      <c r="A159" s="16" t="s">
        <v>1087</v>
      </c>
    </row>
    <row r="160" spans="1:1" x14ac:dyDescent="0.25">
      <c r="A160" s="16" t="s">
        <v>1088</v>
      </c>
    </row>
    <row r="161" spans="1:1" x14ac:dyDescent="0.25">
      <c r="A161" s="16" t="s">
        <v>1089</v>
      </c>
    </row>
    <row r="162" spans="1:1" x14ac:dyDescent="0.25">
      <c r="A162" s="16" t="s">
        <v>1090</v>
      </c>
    </row>
    <row r="163" spans="1:1" x14ac:dyDescent="0.25">
      <c r="A163" s="16" t="s">
        <v>1092</v>
      </c>
    </row>
    <row r="164" spans="1:1" x14ac:dyDescent="0.25">
      <c r="A164" s="16" t="s">
        <v>1093</v>
      </c>
    </row>
    <row r="165" spans="1:1" x14ac:dyDescent="0.25">
      <c r="A165" s="16" t="s">
        <v>1094</v>
      </c>
    </row>
    <row r="166" spans="1:1" x14ac:dyDescent="0.25">
      <c r="A166" s="16" t="s">
        <v>1095</v>
      </c>
    </row>
    <row r="167" spans="1:1" x14ac:dyDescent="0.25">
      <c r="A167" s="16" t="s">
        <v>1097</v>
      </c>
    </row>
    <row r="168" spans="1:1" x14ac:dyDescent="0.25">
      <c r="A168" s="16" t="s">
        <v>1098</v>
      </c>
    </row>
    <row r="169" spans="1:1" x14ac:dyDescent="0.25">
      <c r="A169" s="16" t="s">
        <v>1099</v>
      </c>
    </row>
    <row r="170" spans="1:1" x14ac:dyDescent="0.25">
      <c r="A170" s="16" t="s">
        <v>1100</v>
      </c>
    </row>
    <row r="171" spans="1:1" x14ac:dyDescent="0.25">
      <c r="A171" s="16" t="s">
        <v>1102</v>
      </c>
    </row>
    <row r="172" spans="1:1" x14ac:dyDescent="0.25">
      <c r="A172" s="16" t="s">
        <v>1103</v>
      </c>
    </row>
    <row r="173" spans="1:1" x14ac:dyDescent="0.25">
      <c r="A173" s="16" t="s">
        <v>1104</v>
      </c>
    </row>
    <row r="174" spans="1:1" x14ac:dyDescent="0.25">
      <c r="A174" s="16" t="s">
        <v>1105</v>
      </c>
    </row>
    <row r="175" spans="1:1" x14ac:dyDescent="0.25">
      <c r="A175" s="16" t="s">
        <v>1108</v>
      </c>
    </row>
    <row r="176" spans="1:1" x14ac:dyDescent="0.25">
      <c r="A176" s="16" t="s">
        <v>1109</v>
      </c>
    </row>
    <row r="177" spans="1:1" x14ac:dyDescent="0.25">
      <c r="A177" s="16" t="s">
        <v>1110</v>
      </c>
    </row>
    <row r="178" spans="1:1" x14ac:dyDescent="0.25">
      <c r="A178" s="16" t="s">
        <v>1111</v>
      </c>
    </row>
    <row r="179" spans="1:1" x14ac:dyDescent="0.25">
      <c r="A179" s="16" t="s">
        <v>1113</v>
      </c>
    </row>
    <row r="180" spans="1:1" x14ac:dyDescent="0.25">
      <c r="A180" s="16" t="s">
        <v>1114</v>
      </c>
    </row>
    <row r="181" spans="1:1" x14ac:dyDescent="0.25">
      <c r="A181" s="16" t="s">
        <v>1115</v>
      </c>
    </row>
    <row r="182" spans="1:1" x14ac:dyDescent="0.25">
      <c r="A182" s="16" t="s">
        <v>1116</v>
      </c>
    </row>
    <row r="183" spans="1:1" x14ac:dyDescent="0.25">
      <c r="A183" s="16" t="s">
        <v>1118</v>
      </c>
    </row>
    <row r="184" spans="1:1" x14ac:dyDescent="0.25">
      <c r="A184" s="16" t="s">
        <v>1119</v>
      </c>
    </row>
    <row r="185" spans="1:1" x14ac:dyDescent="0.25">
      <c r="A185" s="16" t="s">
        <v>1120</v>
      </c>
    </row>
    <row r="186" spans="1:1" x14ac:dyDescent="0.25">
      <c r="A186" s="16" t="s">
        <v>1121</v>
      </c>
    </row>
    <row r="187" spans="1:1" x14ac:dyDescent="0.25">
      <c r="A187" s="16" t="s">
        <v>1123</v>
      </c>
    </row>
    <row r="188" spans="1:1" x14ac:dyDescent="0.25">
      <c r="A188" s="16" t="s">
        <v>1124</v>
      </c>
    </row>
    <row r="189" spans="1:1" x14ac:dyDescent="0.25">
      <c r="A189" s="16" t="s">
        <v>1125</v>
      </c>
    </row>
    <row r="190" spans="1:1" x14ac:dyDescent="0.25">
      <c r="A190" s="16" t="s">
        <v>1126</v>
      </c>
    </row>
    <row r="191" spans="1:1" x14ac:dyDescent="0.25">
      <c r="A191" s="16" t="s">
        <v>1140</v>
      </c>
    </row>
    <row r="192" spans="1:1" x14ac:dyDescent="0.25">
      <c r="A192" s="16" t="s">
        <v>1141</v>
      </c>
    </row>
    <row r="193" spans="1:1" x14ac:dyDescent="0.25">
      <c r="A193" s="16" t="s">
        <v>1142</v>
      </c>
    </row>
    <row r="194" spans="1:1" x14ac:dyDescent="0.25">
      <c r="A194" s="16" t="s">
        <v>1143</v>
      </c>
    </row>
    <row r="195" spans="1:1" x14ac:dyDescent="0.25">
      <c r="A195" s="16" t="s">
        <v>1144</v>
      </c>
    </row>
    <row r="196" spans="1:1" x14ac:dyDescent="0.25">
      <c r="A196" s="16" t="s">
        <v>1145</v>
      </c>
    </row>
    <row r="197" spans="1:1" x14ac:dyDescent="0.25">
      <c r="A197" s="16" t="s">
        <v>1146</v>
      </c>
    </row>
    <row r="198" spans="1:1" x14ac:dyDescent="0.25">
      <c r="A198" s="16" t="s">
        <v>1147</v>
      </c>
    </row>
    <row r="199" spans="1:1" x14ac:dyDescent="0.25">
      <c r="A199" s="16" t="s">
        <v>1148</v>
      </c>
    </row>
    <row r="200" spans="1:1" x14ac:dyDescent="0.25">
      <c r="A200" s="16" t="s">
        <v>1150</v>
      </c>
    </row>
    <row r="201" spans="1:1" x14ac:dyDescent="0.25">
      <c r="A201" s="16" t="s">
        <v>1151</v>
      </c>
    </row>
    <row r="202" spans="1:1" x14ac:dyDescent="0.25">
      <c r="A202" s="16" t="s">
        <v>1152</v>
      </c>
    </row>
    <row r="203" spans="1:1" x14ac:dyDescent="0.25">
      <c r="A203" s="16" t="s">
        <v>1153</v>
      </c>
    </row>
    <row r="204" spans="1:1" x14ac:dyDescent="0.25">
      <c r="A204" s="16" t="s">
        <v>1154</v>
      </c>
    </row>
    <row r="205" spans="1:1" x14ac:dyDescent="0.25">
      <c r="A205" s="16" t="s">
        <v>1155</v>
      </c>
    </row>
    <row r="206" spans="1:1" x14ac:dyDescent="0.25">
      <c r="A206" s="16" t="s">
        <v>1156</v>
      </c>
    </row>
    <row r="207" spans="1:1" x14ac:dyDescent="0.25">
      <c r="A207" s="16" t="s">
        <v>1157</v>
      </c>
    </row>
    <row r="208" spans="1:1" x14ac:dyDescent="0.25">
      <c r="A208" s="16" t="s">
        <v>1158</v>
      </c>
    </row>
    <row r="209" spans="1:1" x14ac:dyDescent="0.25">
      <c r="A209" s="16" t="s">
        <v>1161</v>
      </c>
    </row>
    <row r="210" spans="1:1" x14ac:dyDescent="0.25">
      <c r="A210" s="16" t="s">
        <v>1162</v>
      </c>
    </row>
    <row r="211" spans="1:1" x14ac:dyDescent="0.25">
      <c r="A211" s="16" t="s">
        <v>1163</v>
      </c>
    </row>
    <row r="212" spans="1:1" x14ac:dyDescent="0.25">
      <c r="A212" s="16" t="s">
        <v>1164</v>
      </c>
    </row>
    <row r="213" spans="1:1" x14ac:dyDescent="0.25">
      <c r="A213" s="16" t="s">
        <v>1165</v>
      </c>
    </row>
    <row r="214" spans="1:1" x14ac:dyDescent="0.25">
      <c r="A214" s="16" t="s">
        <v>1166</v>
      </c>
    </row>
    <row r="215" spans="1:1" x14ac:dyDescent="0.25">
      <c r="A215" s="16" t="s">
        <v>1167</v>
      </c>
    </row>
    <row r="216" spans="1:1" x14ac:dyDescent="0.25">
      <c r="A216" s="16" t="s">
        <v>1168</v>
      </c>
    </row>
    <row r="217" spans="1:1" x14ac:dyDescent="0.25">
      <c r="A217" s="16" t="s">
        <v>1169</v>
      </c>
    </row>
    <row r="218" spans="1:1" x14ac:dyDescent="0.25">
      <c r="A218" s="16" t="s">
        <v>1172</v>
      </c>
    </row>
    <row r="219" spans="1:1" x14ac:dyDescent="0.25">
      <c r="A219" s="16" t="s">
        <v>1173</v>
      </c>
    </row>
    <row r="220" spans="1:1" x14ac:dyDescent="0.25">
      <c r="A220" s="16" t="s">
        <v>1174</v>
      </c>
    </row>
    <row r="221" spans="1:1" x14ac:dyDescent="0.25">
      <c r="A221" s="16" t="s">
        <v>1175</v>
      </c>
    </row>
    <row r="222" spans="1:1" x14ac:dyDescent="0.25">
      <c r="A222" s="16" t="s">
        <v>1176</v>
      </c>
    </row>
    <row r="223" spans="1:1" x14ac:dyDescent="0.25">
      <c r="A223" s="16" t="s">
        <v>1177</v>
      </c>
    </row>
    <row r="224" spans="1:1" x14ac:dyDescent="0.25">
      <c r="A224" s="16" t="s">
        <v>1178</v>
      </c>
    </row>
    <row r="225" spans="1:1" x14ac:dyDescent="0.25">
      <c r="A225" s="16" t="s">
        <v>1179</v>
      </c>
    </row>
    <row r="226" spans="1:1" x14ac:dyDescent="0.25">
      <c r="A226" s="16" t="s">
        <v>1180</v>
      </c>
    </row>
    <row r="227" spans="1:1" x14ac:dyDescent="0.25">
      <c r="A227" s="16" t="s">
        <v>1182</v>
      </c>
    </row>
    <row r="228" spans="1:1" x14ac:dyDescent="0.25">
      <c r="A228" s="16" t="s">
        <v>1183</v>
      </c>
    </row>
    <row r="229" spans="1:1" x14ac:dyDescent="0.25">
      <c r="A229" s="16" t="s">
        <v>1184</v>
      </c>
    </row>
    <row r="230" spans="1:1" x14ac:dyDescent="0.25">
      <c r="A230" s="16" t="s">
        <v>1185</v>
      </c>
    </row>
    <row r="231" spans="1:1" x14ac:dyDescent="0.25">
      <c r="A231" s="16" t="s">
        <v>1186</v>
      </c>
    </row>
    <row r="232" spans="1:1" x14ac:dyDescent="0.25">
      <c r="A232" s="16" t="s">
        <v>1188</v>
      </c>
    </row>
    <row r="233" spans="1:1" x14ac:dyDescent="0.25">
      <c r="A233" s="16" t="s">
        <v>1190</v>
      </c>
    </row>
    <row r="234" spans="1:1" x14ac:dyDescent="0.25">
      <c r="A234" s="16" t="s">
        <v>1191</v>
      </c>
    </row>
    <row r="235" spans="1:1" x14ac:dyDescent="0.25">
      <c r="A235" s="16" t="s">
        <v>1192</v>
      </c>
    </row>
    <row r="236" spans="1:1" x14ac:dyDescent="0.25">
      <c r="A236" s="16" t="s">
        <v>1193</v>
      </c>
    </row>
    <row r="237" spans="1:1" x14ac:dyDescent="0.25">
      <c r="A237" s="16" t="s">
        <v>1194</v>
      </c>
    </row>
    <row r="238" spans="1:1" x14ac:dyDescent="0.25">
      <c r="A238" s="16" t="s">
        <v>1195</v>
      </c>
    </row>
    <row r="239" spans="1:1" x14ac:dyDescent="0.25">
      <c r="A239" s="16" t="s">
        <v>1197</v>
      </c>
    </row>
    <row r="240" spans="1:1" x14ac:dyDescent="0.25">
      <c r="A240" s="16" t="s">
        <v>1198</v>
      </c>
    </row>
    <row r="241" spans="1:1" x14ac:dyDescent="0.25">
      <c r="A241" s="16" t="s">
        <v>1199</v>
      </c>
    </row>
    <row r="242" spans="1:1" x14ac:dyDescent="0.25">
      <c r="A242" s="16" t="s">
        <v>1200</v>
      </c>
    </row>
    <row r="243" spans="1:1" x14ac:dyDescent="0.25">
      <c r="A243" s="16" t="s">
        <v>1201</v>
      </c>
    </row>
    <row r="244" spans="1:1" x14ac:dyDescent="0.25">
      <c r="A244" s="16" t="s">
        <v>1202</v>
      </c>
    </row>
    <row r="245" spans="1:1" x14ac:dyDescent="0.25">
      <c r="A245" s="16" t="s">
        <v>1203</v>
      </c>
    </row>
    <row r="246" spans="1:1" x14ac:dyDescent="0.25">
      <c r="A246" s="16" t="s">
        <v>1205</v>
      </c>
    </row>
    <row r="247" spans="1:1" x14ac:dyDescent="0.25">
      <c r="A247" s="16" t="s">
        <v>1206</v>
      </c>
    </row>
    <row r="248" spans="1:1" x14ac:dyDescent="0.25">
      <c r="A248" s="16" t="s">
        <v>1207</v>
      </c>
    </row>
    <row r="249" spans="1:1" x14ac:dyDescent="0.25">
      <c r="A249" s="16" t="s">
        <v>1210</v>
      </c>
    </row>
    <row r="250" spans="1:1" x14ac:dyDescent="0.25">
      <c r="A250" s="16" t="s">
        <v>1211</v>
      </c>
    </row>
    <row r="251" spans="1:1" x14ac:dyDescent="0.25">
      <c r="A251" s="16" t="s">
        <v>1212</v>
      </c>
    </row>
    <row r="252" spans="1:1" x14ac:dyDescent="0.25">
      <c r="A252" s="16" t="s">
        <v>1213</v>
      </c>
    </row>
    <row r="253" spans="1:1" x14ac:dyDescent="0.25">
      <c r="A253" s="16" t="s">
        <v>1215</v>
      </c>
    </row>
    <row r="254" spans="1:1" x14ac:dyDescent="0.25">
      <c r="A254" s="16" t="s">
        <v>1216</v>
      </c>
    </row>
    <row r="255" spans="1:1" x14ac:dyDescent="0.25">
      <c r="A255" s="16" t="s">
        <v>1217</v>
      </c>
    </row>
    <row r="256" spans="1:1" x14ac:dyDescent="0.25">
      <c r="A256" s="16" t="s">
        <v>1218</v>
      </c>
    </row>
    <row r="257" spans="1:1" x14ac:dyDescent="0.25">
      <c r="A257" s="16" t="s">
        <v>1220</v>
      </c>
    </row>
    <row r="258" spans="1:1" x14ac:dyDescent="0.25">
      <c r="A258" s="16" t="s">
        <v>1221</v>
      </c>
    </row>
    <row r="259" spans="1:1" x14ac:dyDescent="0.25">
      <c r="A259" s="16" t="s">
        <v>1222</v>
      </c>
    </row>
    <row r="260" spans="1:1" x14ac:dyDescent="0.25">
      <c r="A260" s="16" t="s">
        <v>1223</v>
      </c>
    </row>
    <row r="261" spans="1:1" x14ac:dyDescent="0.25">
      <c r="A261" s="16" t="s">
        <v>1225</v>
      </c>
    </row>
    <row r="262" spans="1:1" x14ac:dyDescent="0.25">
      <c r="A262" s="16" t="s">
        <v>1226</v>
      </c>
    </row>
    <row r="263" spans="1:1" x14ac:dyDescent="0.25">
      <c r="A263" s="16" t="s">
        <v>1227</v>
      </c>
    </row>
    <row r="264" spans="1:1" x14ac:dyDescent="0.25">
      <c r="A264" s="16" t="s">
        <v>1228</v>
      </c>
    </row>
    <row r="265" spans="1:1" x14ac:dyDescent="0.25">
      <c r="A265" s="16" t="s">
        <v>1230</v>
      </c>
    </row>
    <row r="266" spans="1:1" x14ac:dyDescent="0.25">
      <c r="A266" s="16" t="s">
        <v>1231</v>
      </c>
    </row>
    <row r="267" spans="1:1" x14ac:dyDescent="0.25">
      <c r="A267" s="16" t="s">
        <v>1232</v>
      </c>
    </row>
    <row r="268" spans="1:1" x14ac:dyDescent="0.25">
      <c r="A268" s="16" t="s">
        <v>1233</v>
      </c>
    </row>
    <row r="269" spans="1:1" x14ac:dyDescent="0.25">
      <c r="A269" s="16" t="s">
        <v>1235</v>
      </c>
    </row>
    <row r="270" spans="1:1" x14ac:dyDescent="0.25">
      <c r="A270" s="16" t="s">
        <v>1236</v>
      </c>
    </row>
    <row r="271" spans="1:1" x14ac:dyDescent="0.25">
      <c r="A271" s="16" t="s">
        <v>1237</v>
      </c>
    </row>
    <row r="272" spans="1:1" x14ac:dyDescent="0.25">
      <c r="A272" s="16" t="s">
        <v>1238</v>
      </c>
    </row>
    <row r="273" spans="1:1" x14ac:dyDescent="0.25">
      <c r="A273" s="16" t="s">
        <v>1240</v>
      </c>
    </row>
    <row r="274" spans="1:1" x14ac:dyDescent="0.25">
      <c r="A274" s="16" t="s">
        <v>1241</v>
      </c>
    </row>
    <row r="275" spans="1:1" x14ac:dyDescent="0.25">
      <c r="A275" s="16" t="s">
        <v>1242</v>
      </c>
    </row>
    <row r="276" spans="1:1" x14ac:dyDescent="0.25">
      <c r="A276" s="16" t="s">
        <v>1243</v>
      </c>
    </row>
    <row r="277" spans="1:1" x14ac:dyDescent="0.25">
      <c r="A277" s="16" t="s">
        <v>1245</v>
      </c>
    </row>
    <row r="278" spans="1:1" x14ac:dyDescent="0.25">
      <c r="A278" s="16" t="s">
        <v>1246</v>
      </c>
    </row>
    <row r="279" spans="1:1" x14ac:dyDescent="0.25">
      <c r="A279" s="16" t="s">
        <v>1247</v>
      </c>
    </row>
    <row r="280" spans="1:1" x14ac:dyDescent="0.25">
      <c r="A280" s="16" t="s">
        <v>1248</v>
      </c>
    </row>
    <row r="281" spans="1:1" x14ac:dyDescent="0.25">
      <c r="A281" s="16" t="s">
        <v>1250</v>
      </c>
    </row>
    <row r="282" spans="1:1" x14ac:dyDescent="0.25">
      <c r="A282" s="16" t="s">
        <v>1251</v>
      </c>
    </row>
    <row r="283" spans="1:1" x14ac:dyDescent="0.25">
      <c r="A283" s="16" t="s">
        <v>1252</v>
      </c>
    </row>
    <row r="284" spans="1:1" x14ac:dyDescent="0.25">
      <c r="A284" s="16" t="s">
        <v>1253</v>
      </c>
    </row>
    <row r="285" spans="1:1" x14ac:dyDescent="0.25">
      <c r="A285" s="16" t="s">
        <v>1255</v>
      </c>
    </row>
    <row r="286" spans="1:1" x14ac:dyDescent="0.25">
      <c r="A286" s="16" t="s">
        <v>1256</v>
      </c>
    </row>
    <row r="287" spans="1:1" x14ac:dyDescent="0.25">
      <c r="A287" s="16" t="s">
        <v>1257</v>
      </c>
    </row>
    <row r="288" spans="1:1" x14ac:dyDescent="0.25">
      <c r="A288" s="16" t="s">
        <v>1258</v>
      </c>
    </row>
    <row r="289" spans="1:1" x14ac:dyDescent="0.25">
      <c r="A289" s="16" t="s">
        <v>1261</v>
      </c>
    </row>
    <row r="290" spans="1:1" x14ac:dyDescent="0.25">
      <c r="A290" s="16" t="s">
        <v>1262</v>
      </c>
    </row>
    <row r="291" spans="1:1" x14ac:dyDescent="0.25">
      <c r="A291" s="16" t="s">
        <v>1263</v>
      </c>
    </row>
    <row r="292" spans="1:1" x14ac:dyDescent="0.25">
      <c r="A292" s="16" t="s">
        <v>1264</v>
      </c>
    </row>
    <row r="293" spans="1:1" x14ac:dyDescent="0.25">
      <c r="A293" s="16" t="s">
        <v>1271</v>
      </c>
    </row>
    <row r="294" spans="1:1" x14ac:dyDescent="0.25">
      <c r="A294" s="16" t="s">
        <v>1272</v>
      </c>
    </row>
    <row r="295" spans="1:1" x14ac:dyDescent="0.25">
      <c r="A295" s="16" t="s">
        <v>1273</v>
      </c>
    </row>
    <row r="296" spans="1:1" x14ac:dyDescent="0.25">
      <c r="A296" s="16" t="s">
        <v>1274</v>
      </c>
    </row>
    <row r="297" spans="1:1" x14ac:dyDescent="0.25">
      <c r="A297" s="16" t="s">
        <v>1275</v>
      </c>
    </row>
    <row r="298" spans="1:1" x14ac:dyDescent="0.25">
      <c r="A298" s="16" t="s">
        <v>1277</v>
      </c>
    </row>
    <row r="299" spans="1:1" x14ac:dyDescent="0.25">
      <c r="A299" s="16" t="s">
        <v>1278</v>
      </c>
    </row>
    <row r="300" spans="1:1" x14ac:dyDescent="0.25">
      <c r="A300" s="16" t="s">
        <v>1279</v>
      </c>
    </row>
    <row r="301" spans="1:1" x14ac:dyDescent="0.25">
      <c r="A301" s="16" t="s">
        <v>1280</v>
      </c>
    </row>
    <row r="302" spans="1:1" x14ac:dyDescent="0.25">
      <c r="A302" s="16" t="s">
        <v>1281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9"/>
  <sheetViews>
    <sheetView workbookViewId="0">
      <selection activeCell="B1" sqref="B1:B299"/>
    </sheetView>
  </sheetViews>
  <sheetFormatPr defaultRowHeight="15" x14ac:dyDescent="0.25"/>
  <cols>
    <col min="2" max="2" width="48" bestFit="1" customWidth="1"/>
    <col min="3" max="3" width="21.5703125" bestFit="1" customWidth="1"/>
  </cols>
  <sheetData>
    <row r="1" spans="1:2" x14ac:dyDescent="0.25">
      <c r="A1" s="17">
        <v>1</v>
      </c>
      <c r="B1" t="s">
        <v>1287</v>
      </c>
    </row>
    <row r="2" spans="1:2" x14ac:dyDescent="0.25">
      <c r="A2" s="17">
        <v>2</v>
      </c>
      <c r="B2" t="s">
        <v>734</v>
      </c>
    </row>
    <row r="3" spans="1:2" x14ac:dyDescent="0.25">
      <c r="A3" s="17">
        <v>3</v>
      </c>
      <c r="B3" t="s">
        <v>1288</v>
      </c>
    </row>
    <row r="4" spans="1:2" x14ac:dyDescent="0.25">
      <c r="A4" s="17">
        <v>4</v>
      </c>
      <c r="B4" t="s">
        <v>1542</v>
      </c>
    </row>
    <row r="5" spans="1:2" x14ac:dyDescent="0.25">
      <c r="A5" s="17">
        <v>5</v>
      </c>
      <c r="B5" t="s">
        <v>1289</v>
      </c>
    </row>
    <row r="6" spans="1:2" x14ac:dyDescent="0.25">
      <c r="A6" s="17">
        <v>6</v>
      </c>
      <c r="B6" t="s">
        <v>1290</v>
      </c>
    </row>
    <row r="7" spans="1:2" x14ac:dyDescent="0.25">
      <c r="A7" s="17">
        <v>7</v>
      </c>
      <c r="B7" t="s">
        <v>1543</v>
      </c>
    </row>
    <row r="8" spans="1:2" x14ac:dyDescent="0.25">
      <c r="A8" s="17">
        <v>8</v>
      </c>
      <c r="B8" t="s">
        <v>1401</v>
      </c>
    </row>
    <row r="9" spans="1:2" x14ac:dyDescent="0.25">
      <c r="A9" s="17">
        <v>9</v>
      </c>
      <c r="B9" t="s">
        <v>1402</v>
      </c>
    </row>
    <row r="10" spans="1:2" x14ac:dyDescent="0.25">
      <c r="A10" s="17">
        <v>10</v>
      </c>
      <c r="B10" t="s">
        <v>1403</v>
      </c>
    </row>
    <row r="11" spans="1:2" x14ac:dyDescent="0.25">
      <c r="A11" s="17">
        <v>11</v>
      </c>
      <c r="B11" t="s">
        <v>1404</v>
      </c>
    </row>
    <row r="12" spans="1:2" x14ac:dyDescent="0.25">
      <c r="A12" s="17">
        <v>12</v>
      </c>
      <c r="B12" t="s">
        <v>1405</v>
      </c>
    </row>
    <row r="13" spans="1:2" x14ac:dyDescent="0.25">
      <c r="A13" s="17">
        <v>13</v>
      </c>
      <c r="B13" t="s">
        <v>1406</v>
      </c>
    </row>
    <row r="14" spans="1:2" x14ac:dyDescent="0.25">
      <c r="A14" s="17">
        <v>14</v>
      </c>
      <c r="B14" t="s">
        <v>1407</v>
      </c>
    </row>
    <row r="15" spans="1:2" x14ac:dyDescent="0.25">
      <c r="A15" s="17">
        <v>15</v>
      </c>
      <c r="B15" t="s">
        <v>1408</v>
      </c>
    </row>
    <row r="16" spans="1:2" x14ac:dyDescent="0.25">
      <c r="A16" s="17">
        <v>16</v>
      </c>
      <c r="B16" t="s">
        <v>1409</v>
      </c>
    </row>
    <row r="17" spans="1:2" x14ac:dyDescent="0.25">
      <c r="A17" s="17">
        <v>17</v>
      </c>
      <c r="B17" t="s">
        <v>1410</v>
      </c>
    </row>
    <row r="18" spans="1:2" x14ac:dyDescent="0.25">
      <c r="A18" s="17">
        <v>18</v>
      </c>
      <c r="B18" t="s">
        <v>1411</v>
      </c>
    </row>
    <row r="19" spans="1:2" x14ac:dyDescent="0.25">
      <c r="A19" s="17">
        <v>19</v>
      </c>
      <c r="B19" t="s">
        <v>1412</v>
      </c>
    </row>
    <row r="20" spans="1:2" x14ac:dyDescent="0.25">
      <c r="A20" s="17">
        <v>20</v>
      </c>
      <c r="B20" t="s">
        <v>1413</v>
      </c>
    </row>
    <row r="21" spans="1:2" x14ac:dyDescent="0.25">
      <c r="A21" s="17">
        <v>21</v>
      </c>
      <c r="B21" t="s">
        <v>1414</v>
      </c>
    </row>
    <row r="22" spans="1:2" x14ac:dyDescent="0.25">
      <c r="A22" s="17">
        <v>22</v>
      </c>
      <c r="B22" t="s">
        <v>1415</v>
      </c>
    </row>
    <row r="23" spans="1:2" x14ac:dyDescent="0.25">
      <c r="A23" s="17">
        <v>23</v>
      </c>
      <c r="B23" t="s">
        <v>1416</v>
      </c>
    </row>
    <row r="24" spans="1:2" x14ac:dyDescent="0.25">
      <c r="A24" s="17">
        <v>24</v>
      </c>
      <c r="B24" t="s">
        <v>1417</v>
      </c>
    </row>
    <row r="25" spans="1:2" x14ac:dyDescent="0.25">
      <c r="A25" s="17">
        <v>25</v>
      </c>
      <c r="B25" t="s">
        <v>1544</v>
      </c>
    </row>
    <row r="26" spans="1:2" x14ac:dyDescent="0.25">
      <c r="A26" s="17">
        <v>26</v>
      </c>
      <c r="B26" t="s">
        <v>1418</v>
      </c>
    </row>
    <row r="27" spans="1:2" x14ac:dyDescent="0.25">
      <c r="A27" s="17">
        <v>27</v>
      </c>
      <c r="B27" t="s">
        <v>1419</v>
      </c>
    </row>
    <row r="28" spans="1:2" x14ac:dyDescent="0.25">
      <c r="A28" s="17">
        <v>28</v>
      </c>
      <c r="B28" t="s">
        <v>1420</v>
      </c>
    </row>
    <row r="29" spans="1:2" x14ac:dyDescent="0.25">
      <c r="A29" s="17">
        <v>29</v>
      </c>
      <c r="B29" t="s">
        <v>1421</v>
      </c>
    </row>
    <row r="30" spans="1:2" x14ac:dyDescent="0.25">
      <c r="A30" s="17">
        <v>30</v>
      </c>
      <c r="B30" t="s">
        <v>1422</v>
      </c>
    </row>
    <row r="31" spans="1:2" x14ac:dyDescent="0.25">
      <c r="A31" s="17">
        <v>31</v>
      </c>
      <c r="B31" t="s">
        <v>1423</v>
      </c>
    </row>
    <row r="32" spans="1:2" x14ac:dyDescent="0.25">
      <c r="A32" s="17">
        <v>32</v>
      </c>
      <c r="B32" t="s">
        <v>1424</v>
      </c>
    </row>
    <row r="33" spans="1:2" x14ac:dyDescent="0.25">
      <c r="A33" s="17">
        <v>33</v>
      </c>
      <c r="B33" t="s">
        <v>1425</v>
      </c>
    </row>
    <row r="34" spans="1:2" x14ac:dyDescent="0.25">
      <c r="A34" s="17">
        <v>34</v>
      </c>
      <c r="B34" t="s">
        <v>1426</v>
      </c>
    </row>
    <row r="35" spans="1:2" x14ac:dyDescent="0.25">
      <c r="A35" s="17">
        <v>35</v>
      </c>
      <c r="B35" t="s">
        <v>1291</v>
      </c>
    </row>
    <row r="36" spans="1:2" x14ac:dyDescent="0.25">
      <c r="A36" s="17">
        <v>36</v>
      </c>
      <c r="B36" t="s">
        <v>1292</v>
      </c>
    </row>
    <row r="37" spans="1:2" x14ac:dyDescent="0.25">
      <c r="A37" s="17">
        <v>37</v>
      </c>
      <c r="B37" t="s">
        <v>1427</v>
      </c>
    </row>
    <row r="38" spans="1:2" x14ac:dyDescent="0.25">
      <c r="A38" s="17">
        <v>38</v>
      </c>
      <c r="B38" t="s">
        <v>1428</v>
      </c>
    </row>
    <row r="39" spans="1:2" x14ac:dyDescent="0.25">
      <c r="A39" s="17">
        <v>39</v>
      </c>
      <c r="B39" t="s">
        <v>1429</v>
      </c>
    </row>
    <row r="40" spans="1:2" x14ac:dyDescent="0.25">
      <c r="A40" s="17">
        <v>40</v>
      </c>
      <c r="B40" t="s">
        <v>1430</v>
      </c>
    </row>
    <row r="41" spans="1:2" x14ac:dyDescent="0.25">
      <c r="A41" s="17">
        <v>41</v>
      </c>
      <c r="B41" t="s">
        <v>1431</v>
      </c>
    </row>
    <row r="42" spans="1:2" x14ac:dyDescent="0.25">
      <c r="A42" s="17">
        <v>42</v>
      </c>
      <c r="B42" t="s">
        <v>1432</v>
      </c>
    </row>
    <row r="43" spans="1:2" x14ac:dyDescent="0.25">
      <c r="A43" s="17">
        <v>43</v>
      </c>
      <c r="B43" t="s">
        <v>1433</v>
      </c>
    </row>
    <row r="44" spans="1:2" x14ac:dyDescent="0.25">
      <c r="A44" s="17">
        <v>44</v>
      </c>
      <c r="B44" t="s">
        <v>1434</v>
      </c>
    </row>
    <row r="45" spans="1:2" x14ac:dyDescent="0.25">
      <c r="A45" s="17">
        <v>45</v>
      </c>
      <c r="B45" t="s">
        <v>1435</v>
      </c>
    </row>
    <row r="46" spans="1:2" x14ac:dyDescent="0.25">
      <c r="A46" s="17">
        <v>46</v>
      </c>
      <c r="B46" t="s">
        <v>1436</v>
      </c>
    </row>
    <row r="47" spans="1:2" x14ac:dyDescent="0.25">
      <c r="A47" s="17">
        <v>47</v>
      </c>
      <c r="B47" t="s">
        <v>1437</v>
      </c>
    </row>
    <row r="48" spans="1:2" x14ac:dyDescent="0.25">
      <c r="A48" s="17">
        <v>48</v>
      </c>
      <c r="B48" t="s">
        <v>1438</v>
      </c>
    </row>
    <row r="49" spans="1:2" x14ac:dyDescent="0.25">
      <c r="A49" s="17">
        <v>49</v>
      </c>
      <c r="B49" t="s">
        <v>1439</v>
      </c>
    </row>
    <row r="50" spans="1:2" x14ac:dyDescent="0.25">
      <c r="A50" s="17">
        <v>50</v>
      </c>
      <c r="B50" t="s">
        <v>1440</v>
      </c>
    </row>
    <row r="51" spans="1:2" x14ac:dyDescent="0.25">
      <c r="A51" s="17">
        <v>51</v>
      </c>
      <c r="B51" t="s">
        <v>1441</v>
      </c>
    </row>
    <row r="52" spans="1:2" x14ac:dyDescent="0.25">
      <c r="A52" s="17">
        <v>52</v>
      </c>
      <c r="B52" t="s">
        <v>1442</v>
      </c>
    </row>
    <row r="53" spans="1:2" x14ac:dyDescent="0.25">
      <c r="A53" s="17">
        <v>53</v>
      </c>
      <c r="B53" t="s">
        <v>1443</v>
      </c>
    </row>
    <row r="54" spans="1:2" x14ac:dyDescent="0.25">
      <c r="A54" s="17">
        <v>54</v>
      </c>
      <c r="B54" t="s">
        <v>1444</v>
      </c>
    </row>
    <row r="55" spans="1:2" x14ac:dyDescent="0.25">
      <c r="A55" s="17">
        <v>55</v>
      </c>
      <c r="B55" t="s">
        <v>1445</v>
      </c>
    </row>
    <row r="56" spans="1:2" x14ac:dyDescent="0.25">
      <c r="A56" s="17">
        <v>56</v>
      </c>
      <c r="B56" t="s">
        <v>1446</v>
      </c>
    </row>
    <row r="57" spans="1:2" x14ac:dyDescent="0.25">
      <c r="A57" s="17">
        <v>57</v>
      </c>
      <c r="B57" t="s">
        <v>1447</v>
      </c>
    </row>
    <row r="58" spans="1:2" x14ac:dyDescent="0.25">
      <c r="A58" s="17">
        <v>58</v>
      </c>
      <c r="B58" t="s">
        <v>1448</v>
      </c>
    </row>
    <row r="59" spans="1:2" x14ac:dyDescent="0.25">
      <c r="A59" s="17">
        <v>59</v>
      </c>
      <c r="B59" t="s">
        <v>1449</v>
      </c>
    </row>
    <row r="60" spans="1:2" x14ac:dyDescent="0.25">
      <c r="A60" s="17">
        <v>60</v>
      </c>
      <c r="B60" t="s">
        <v>1450</v>
      </c>
    </row>
    <row r="61" spans="1:2" x14ac:dyDescent="0.25">
      <c r="A61" s="17">
        <v>61</v>
      </c>
      <c r="B61" t="s">
        <v>1451</v>
      </c>
    </row>
    <row r="62" spans="1:2" x14ac:dyDescent="0.25">
      <c r="A62" s="17">
        <v>62</v>
      </c>
      <c r="B62" t="s">
        <v>1452</v>
      </c>
    </row>
    <row r="63" spans="1:2" x14ac:dyDescent="0.25">
      <c r="A63" s="17">
        <v>63</v>
      </c>
      <c r="B63" t="s">
        <v>1453</v>
      </c>
    </row>
    <row r="64" spans="1:2" x14ac:dyDescent="0.25">
      <c r="A64" s="17">
        <v>64</v>
      </c>
      <c r="B64" t="s">
        <v>1454</v>
      </c>
    </row>
    <row r="65" spans="1:2" x14ac:dyDescent="0.25">
      <c r="A65" s="17">
        <v>65</v>
      </c>
      <c r="B65" t="s">
        <v>1455</v>
      </c>
    </row>
    <row r="66" spans="1:2" x14ac:dyDescent="0.25">
      <c r="A66" s="17">
        <v>66</v>
      </c>
      <c r="B66" t="s">
        <v>1456</v>
      </c>
    </row>
    <row r="67" spans="1:2" x14ac:dyDescent="0.25">
      <c r="A67" s="17">
        <v>67</v>
      </c>
      <c r="B67" t="s">
        <v>1457</v>
      </c>
    </row>
    <row r="68" spans="1:2" x14ac:dyDescent="0.25">
      <c r="A68" s="17">
        <v>68</v>
      </c>
      <c r="B68" t="s">
        <v>1458</v>
      </c>
    </row>
    <row r="69" spans="1:2" x14ac:dyDescent="0.25">
      <c r="A69" s="17">
        <v>69</v>
      </c>
      <c r="B69" t="s">
        <v>1459</v>
      </c>
    </row>
    <row r="70" spans="1:2" x14ac:dyDescent="0.25">
      <c r="A70" s="17">
        <v>70</v>
      </c>
      <c r="B70" t="s">
        <v>1460</v>
      </c>
    </row>
    <row r="71" spans="1:2" x14ac:dyDescent="0.25">
      <c r="A71" s="17">
        <v>71</v>
      </c>
      <c r="B71" t="s">
        <v>1461</v>
      </c>
    </row>
    <row r="72" spans="1:2" x14ac:dyDescent="0.25">
      <c r="A72" s="17">
        <v>72</v>
      </c>
      <c r="B72" t="s">
        <v>1462</v>
      </c>
    </row>
    <row r="73" spans="1:2" x14ac:dyDescent="0.25">
      <c r="A73" s="17">
        <v>73</v>
      </c>
      <c r="B73" t="s">
        <v>1463</v>
      </c>
    </row>
    <row r="74" spans="1:2" x14ac:dyDescent="0.25">
      <c r="A74" s="17">
        <v>74</v>
      </c>
      <c r="B74" t="s">
        <v>1464</v>
      </c>
    </row>
    <row r="75" spans="1:2" x14ac:dyDescent="0.25">
      <c r="A75" s="17">
        <v>75</v>
      </c>
      <c r="B75" t="s">
        <v>1465</v>
      </c>
    </row>
    <row r="76" spans="1:2" x14ac:dyDescent="0.25">
      <c r="A76" s="17">
        <v>76</v>
      </c>
      <c r="B76" t="s">
        <v>1466</v>
      </c>
    </row>
    <row r="77" spans="1:2" x14ac:dyDescent="0.25">
      <c r="A77" s="17">
        <v>77</v>
      </c>
      <c r="B77" t="s">
        <v>1467</v>
      </c>
    </row>
    <row r="78" spans="1:2" x14ac:dyDescent="0.25">
      <c r="A78" s="17">
        <v>78</v>
      </c>
      <c r="B78" t="s">
        <v>1468</v>
      </c>
    </row>
    <row r="79" spans="1:2" x14ac:dyDescent="0.25">
      <c r="A79" s="17">
        <v>79</v>
      </c>
      <c r="B79" t="s">
        <v>1469</v>
      </c>
    </row>
    <row r="80" spans="1:2" x14ac:dyDescent="0.25">
      <c r="A80" s="17">
        <v>80</v>
      </c>
      <c r="B80" t="s">
        <v>1470</v>
      </c>
    </row>
    <row r="81" spans="1:2" x14ac:dyDescent="0.25">
      <c r="A81" s="17">
        <v>81</v>
      </c>
      <c r="B81" t="s">
        <v>1471</v>
      </c>
    </row>
    <row r="82" spans="1:2" x14ac:dyDescent="0.25">
      <c r="A82" s="17">
        <v>82</v>
      </c>
      <c r="B82" t="s">
        <v>1293</v>
      </c>
    </row>
    <row r="83" spans="1:2" x14ac:dyDescent="0.25">
      <c r="A83" s="17">
        <v>83</v>
      </c>
      <c r="B83" t="s">
        <v>1294</v>
      </c>
    </row>
    <row r="84" spans="1:2" x14ac:dyDescent="0.25">
      <c r="A84" s="17">
        <v>84</v>
      </c>
      <c r="B84" t="s">
        <v>1472</v>
      </c>
    </row>
    <row r="85" spans="1:2" x14ac:dyDescent="0.25">
      <c r="A85" s="17">
        <v>85</v>
      </c>
      <c r="B85" t="s">
        <v>1473</v>
      </c>
    </row>
    <row r="86" spans="1:2" x14ac:dyDescent="0.25">
      <c r="A86" s="17">
        <v>86</v>
      </c>
      <c r="B86" t="s">
        <v>1474</v>
      </c>
    </row>
    <row r="87" spans="1:2" x14ac:dyDescent="0.25">
      <c r="A87" s="17">
        <v>87</v>
      </c>
      <c r="B87" t="s">
        <v>1475</v>
      </c>
    </row>
    <row r="88" spans="1:2" x14ac:dyDescent="0.25">
      <c r="A88" s="17">
        <v>88</v>
      </c>
      <c r="B88" t="s">
        <v>1476</v>
      </c>
    </row>
    <row r="89" spans="1:2" x14ac:dyDescent="0.25">
      <c r="A89" s="17">
        <v>89</v>
      </c>
      <c r="B89" t="s">
        <v>1477</v>
      </c>
    </row>
    <row r="90" spans="1:2" x14ac:dyDescent="0.25">
      <c r="A90" s="17">
        <v>90</v>
      </c>
      <c r="B90" t="s">
        <v>1478</v>
      </c>
    </row>
    <row r="91" spans="1:2" x14ac:dyDescent="0.25">
      <c r="A91" s="17">
        <v>91</v>
      </c>
      <c r="B91" t="s">
        <v>1479</v>
      </c>
    </row>
    <row r="92" spans="1:2" x14ac:dyDescent="0.25">
      <c r="A92" s="17">
        <v>92</v>
      </c>
      <c r="B92" t="s">
        <v>1480</v>
      </c>
    </row>
    <row r="93" spans="1:2" x14ac:dyDescent="0.25">
      <c r="A93" s="17">
        <v>93</v>
      </c>
      <c r="B93" t="s">
        <v>1481</v>
      </c>
    </row>
    <row r="94" spans="1:2" x14ac:dyDescent="0.25">
      <c r="A94" s="17">
        <v>94</v>
      </c>
      <c r="B94" t="s">
        <v>1482</v>
      </c>
    </row>
    <row r="95" spans="1:2" x14ac:dyDescent="0.25">
      <c r="A95" s="17">
        <v>95</v>
      </c>
      <c r="B95" t="s">
        <v>1483</v>
      </c>
    </row>
    <row r="96" spans="1:2" x14ac:dyDescent="0.25">
      <c r="A96" s="17">
        <v>96</v>
      </c>
      <c r="B96" t="s">
        <v>1484</v>
      </c>
    </row>
    <row r="97" spans="1:2" x14ac:dyDescent="0.25">
      <c r="A97" s="17">
        <v>97</v>
      </c>
      <c r="B97" t="s">
        <v>1485</v>
      </c>
    </row>
    <row r="98" spans="1:2" x14ac:dyDescent="0.25">
      <c r="A98" s="17">
        <v>98</v>
      </c>
      <c r="B98" t="s">
        <v>1486</v>
      </c>
    </row>
    <row r="99" spans="1:2" x14ac:dyDescent="0.25">
      <c r="A99" s="17">
        <v>99</v>
      </c>
      <c r="B99" t="s">
        <v>1487</v>
      </c>
    </row>
    <row r="100" spans="1:2" x14ac:dyDescent="0.25">
      <c r="A100" s="17">
        <v>100</v>
      </c>
      <c r="B100" t="s">
        <v>1488</v>
      </c>
    </row>
    <row r="101" spans="1:2" x14ac:dyDescent="0.25">
      <c r="A101" s="17">
        <v>101</v>
      </c>
      <c r="B101" t="s">
        <v>1489</v>
      </c>
    </row>
    <row r="102" spans="1:2" x14ac:dyDescent="0.25">
      <c r="A102" s="17">
        <v>102</v>
      </c>
      <c r="B102" t="s">
        <v>1490</v>
      </c>
    </row>
    <row r="103" spans="1:2" x14ac:dyDescent="0.25">
      <c r="A103" s="17">
        <v>103</v>
      </c>
      <c r="B103" t="s">
        <v>1491</v>
      </c>
    </row>
    <row r="104" spans="1:2" x14ac:dyDescent="0.25">
      <c r="A104" s="17">
        <v>104</v>
      </c>
      <c r="B104" t="s">
        <v>1492</v>
      </c>
    </row>
    <row r="105" spans="1:2" x14ac:dyDescent="0.25">
      <c r="A105" s="17">
        <v>105</v>
      </c>
      <c r="B105" t="s">
        <v>1493</v>
      </c>
    </row>
    <row r="106" spans="1:2" x14ac:dyDescent="0.25">
      <c r="A106" s="17">
        <v>106</v>
      </c>
      <c r="B106" t="s">
        <v>1494</v>
      </c>
    </row>
    <row r="107" spans="1:2" x14ac:dyDescent="0.25">
      <c r="A107" s="17">
        <v>107</v>
      </c>
      <c r="B107" t="s">
        <v>1495</v>
      </c>
    </row>
    <row r="108" spans="1:2" x14ac:dyDescent="0.25">
      <c r="A108" s="17">
        <v>108</v>
      </c>
      <c r="B108" t="s">
        <v>1496</v>
      </c>
    </row>
    <row r="109" spans="1:2" x14ac:dyDescent="0.25">
      <c r="A109" s="17">
        <v>109</v>
      </c>
      <c r="B109" t="s">
        <v>1497</v>
      </c>
    </row>
    <row r="110" spans="1:2" x14ac:dyDescent="0.25">
      <c r="A110" s="17">
        <v>110</v>
      </c>
      <c r="B110" t="s">
        <v>1498</v>
      </c>
    </row>
    <row r="111" spans="1:2" x14ac:dyDescent="0.25">
      <c r="A111" s="17">
        <v>111</v>
      </c>
      <c r="B111" t="s">
        <v>1295</v>
      </c>
    </row>
    <row r="112" spans="1:2" x14ac:dyDescent="0.25">
      <c r="A112" s="17">
        <v>112</v>
      </c>
      <c r="B112" t="s">
        <v>1296</v>
      </c>
    </row>
    <row r="113" spans="1:2" x14ac:dyDescent="0.25">
      <c r="A113" s="17">
        <v>113</v>
      </c>
      <c r="B113" t="s">
        <v>1499</v>
      </c>
    </row>
    <row r="114" spans="1:2" x14ac:dyDescent="0.25">
      <c r="A114" s="17">
        <v>114</v>
      </c>
      <c r="B114" t="s">
        <v>1500</v>
      </c>
    </row>
    <row r="115" spans="1:2" x14ac:dyDescent="0.25">
      <c r="A115" s="17">
        <v>115</v>
      </c>
      <c r="B115" t="s">
        <v>1501</v>
      </c>
    </row>
    <row r="116" spans="1:2" x14ac:dyDescent="0.25">
      <c r="A116" s="17">
        <v>116</v>
      </c>
      <c r="B116" t="s">
        <v>1502</v>
      </c>
    </row>
    <row r="117" spans="1:2" x14ac:dyDescent="0.25">
      <c r="A117" s="17">
        <v>117</v>
      </c>
      <c r="B117" t="s">
        <v>1503</v>
      </c>
    </row>
    <row r="118" spans="1:2" x14ac:dyDescent="0.25">
      <c r="A118" s="17">
        <v>118</v>
      </c>
      <c r="B118" t="s">
        <v>1504</v>
      </c>
    </row>
    <row r="119" spans="1:2" x14ac:dyDescent="0.25">
      <c r="A119" s="17">
        <v>119</v>
      </c>
      <c r="B119" t="s">
        <v>1505</v>
      </c>
    </row>
    <row r="120" spans="1:2" x14ac:dyDescent="0.25">
      <c r="A120" s="17">
        <v>120</v>
      </c>
      <c r="B120" t="s">
        <v>1506</v>
      </c>
    </row>
    <row r="121" spans="1:2" x14ac:dyDescent="0.25">
      <c r="A121" s="17">
        <v>121</v>
      </c>
      <c r="B121" t="s">
        <v>1507</v>
      </c>
    </row>
    <row r="122" spans="1:2" x14ac:dyDescent="0.25">
      <c r="A122" s="17">
        <v>122</v>
      </c>
      <c r="B122" t="s">
        <v>1508</v>
      </c>
    </row>
    <row r="123" spans="1:2" x14ac:dyDescent="0.25">
      <c r="A123" s="17">
        <v>123</v>
      </c>
      <c r="B123" t="s">
        <v>1509</v>
      </c>
    </row>
    <row r="124" spans="1:2" x14ac:dyDescent="0.25">
      <c r="A124" s="17">
        <v>124</v>
      </c>
      <c r="B124" t="s">
        <v>1510</v>
      </c>
    </row>
    <row r="125" spans="1:2" x14ac:dyDescent="0.25">
      <c r="A125" s="17">
        <v>125</v>
      </c>
      <c r="B125" t="s">
        <v>1511</v>
      </c>
    </row>
    <row r="126" spans="1:2" x14ac:dyDescent="0.25">
      <c r="A126" s="17">
        <v>126</v>
      </c>
      <c r="B126" t="s">
        <v>1512</v>
      </c>
    </row>
    <row r="127" spans="1:2" x14ac:dyDescent="0.25">
      <c r="A127" s="17">
        <v>127</v>
      </c>
      <c r="B127" t="s">
        <v>1513</v>
      </c>
    </row>
    <row r="128" spans="1:2" x14ac:dyDescent="0.25">
      <c r="A128" s="17">
        <v>128</v>
      </c>
      <c r="B128" t="s">
        <v>1514</v>
      </c>
    </row>
    <row r="129" spans="1:2" x14ac:dyDescent="0.25">
      <c r="A129" s="17">
        <v>129</v>
      </c>
      <c r="B129" t="s">
        <v>1515</v>
      </c>
    </row>
    <row r="130" spans="1:2" x14ac:dyDescent="0.25">
      <c r="A130" s="17">
        <v>130</v>
      </c>
      <c r="B130" t="s">
        <v>1516</v>
      </c>
    </row>
    <row r="131" spans="1:2" x14ac:dyDescent="0.25">
      <c r="A131" s="17">
        <v>131</v>
      </c>
      <c r="B131" t="s">
        <v>1297</v>
      </c>
    </row>
    <row r="132" spans="1:2" x14ac:dyDescent="0.25">
      <c r="A132" s="17">
        <v>132</v>
      </c>
      <c r="B132" t="s">
        <v>1298</v>
      </c>
    </row>
    <row r="133" spans="1:2" x14ac:dyDescent="0.25">
      <c r="A133" s="17">
        <v>133</v>
      </c>
      <c r="B133" t="s">
        <v>1299</v>
      </c>
    </row>
    <row r="134" spans="1:2" x14ac:dyDescent="0.25">
      <c r="A134" s="17">
        <v>134</v>
      </c>
      <c r="B134" t="s">
        <v>1300</v>
      </c>
    </row>
    <row r="135" spans="1:2" x14ac:dyDescent="0.25">
      <c r="A135" s="17">
        <v>135</v>
      </c>
      <c r="B135" t="s">
        <v>1301</v>
      </c>
    </row>
    <row r="136" spans="1:2" x14ac:dyDescent="0.25">
      <c r="A136" s="17">
        <v>136</v>
      </c>
      <c r="B136" t="s">
        <v>353</v>
      </c>
    </row>
    <row r="137" spans="1:2" x14ac:dyDescent="0.25">
      <c r="A137" s="17">
        <v>137</v>
      </c>
      <c r="B137" t="s">
        <v>1302</v>
      </c>
    </row>
    <row r="138" spans="1:2" x14ac:dyDescent="0.25">
      <c r="A138" s="17">
        <v>138</v>
      </c>
      <c r="B138" t="s">
        <v>1303</v>
      </c>
    </row>
    <row r="139" spans="1:2" x14ac:dyDescent="0.25">
      <c r="A139" s="17">
        <v>139</v>
      </c>
      <c r="B139" t="s">
        <v>1304</v>
      </c>
    </row>
    <row r="140" spans="1:2" x14ac:dyDescent="0.25">
      <c r="A140" s="17">
        <v>140</v>
      </c>
      <c r="B140" t="s">
        <v>354</v>
      </c>
    </row>
    <row r="141" spans="1:2" x14ac:dyDescent="0.25">
      <c r="A141" s="17">
        <v>141</v>
      </c>
      <c r="B141" t="s">
        <v>1305</v>
      </c>
    </row>
    <row r="142" spans="1:2" x14ac:dyDescent="0.25">
      <c r="A142" s="17">
        <v>142</v>
      </c>
      <c r="B142" t="s">
        <v>1306</v>
      </c>
    </row>
    <row r="143" spans="1:2" x14ac:dyDescent="0.25">
      <c r="A143" s="17">
        <v>143</v>
      </c>
      <c r="B143" t="s">
        <v>1307</v>
      </c>
    </row>
    <row r="144" spans="1:2" x14ac:dyDescent="0.25">
      <c r="A144" s="17">
        <v>144</v>
      </c>
      <c r="B144" t="s">
        <v>355</v>
      </c>
    </row>
    <row r="145" spans="1:2" x14ac:dyDescent="0.25">
      <c r="A145" s="17">
        <v>145</v>
      </c>
      <c r="B145" t="s">
        <v>1308</v>
      </c>
    </row>
    <row r="146" spans="1:2" x14ac:dyDescent="0.25">
      <c r="A146" s="17">
        <v>146</v>
      </c>
      <c r="B146" t="s">
        <v>1309</v>
      </c>
    </row>
    <row r="147" spans="1:2" x14ac:dyDescent="0.25">
      <c r="A147" s="17">
        <v>147</v>
      </c>
      <c r="B147" t="s">
        <v>1310</v>
      </c>
    </row>
    <row r="148" spans="1:2" x14ac:dyDescent="0.25">
      <c r="A148" s="17">
        <v>148</v>
      </c>
      <c r="B148" t="s">
        <v>356</v>
      </c>
    </row>
    <row r="149" spans="1:2" x14ac:dyDescent="0.25">
      <c r="A149" s="17">
        <v>149</v>
      </c>
      <c r="B149" t="s">
        <v>1311</v>
      </c>
    </row>
    <row r="150" spans="1:2" x14ac:dyDescent="0.25">
      <c r="A150" s="17">
        <v>150</v>
      </c>
      <c r="B150" t="s">
        <v>1312</v>
      </c>
    </row>
    <row r="151" spans="1:2" x14ac:dyDescent="0.25">
      <c r="A151" s="17">
        <v>151</v>
      </c>
      <c r="B151" t="s">
        <v>1313</v>
      </c>
    </row>
    <row r="152" spans="1:2" x14ac:dyDescent="0.25">
      <c r="A152" s="17">
        <v>152</v>
      </c>
      <c r="B152" t="s">
        <v>357</v>
      </c>
    </row>
    <row r="153" spans="1:2" x14ac:dyDescent="0.25">
      <c r="A153" s="17">
        <v>153</v>
      </c>
      <c r="B153" t="s">
        <v>1314</v>
      </c>
    </row>
    <row r="154" spans="1:2" x14ac:dyDescent="0.25">
      <c r="A154" s="17">
        <v>154</v>
      </c>
      <c r="B154" t="s">
        <v>1315</v>
      </c>
    </row>
    <row r="155" spans="1:2" x14ac:dyDescent="0.25">
      <c r="A155" s="17">
        <v>155</v>
      </c>
      <c r="B155" t="s">
        <v>1316</v>
      </c>
    </row>
    <row r="156" spans="1:2" x14ac:dyDescent="0.25">
      <c r="A156" s="17">
        <v>156</v>
      </c>
      <c r="B156" t="s">
        <v>358</v>
      </c>
    </row>
    <row r="157" spans="1:2" x14ac:dyDescent="0.25">
      <c r="A157" s="17">
        <v>157</v>
      </c>
      <c r="B157" t="s">
        <v>1317</v>
      </c>
    </row>
    <row r="158" spans="1:2" x14ac:dyDescent="0.25">
      <c r="A158" s="17">
        <v>158</v>
      </c>
      <c r="B158" t="s">
        <v>1318</v>
      </c>
    </row>
    <row r="159" spans="1:2" x14ac:dyDescent="0.25">
      <c r="A159" s="17">
        <v>159</v>
      </c>
      <c r="B159" t="s">
        <v>1319</v>
      </c>
    </row>
    <row r="160" spans="1:2" x14ac:dyDescent="0.25">
      <c r="A160" s="17">
        <v>160</v>
      </c>
      <c r="B160" t="s">
        <v>359</v>
      </c>
    </row>
    <row r="161" spans="1:2" x14ac:dyDescent="0.25">
      <c r="A161" s="17">
        <v>161</v>
      </c>
      <c r="B161" t="s">
        <v>1320</v>
      </c>
    </row>
    <row r="162" spans="1:2" x14ac:dyDescent="0.25">
      <c r="A162" s="17">
        <v>162</v>
      </c>
      <c r="B162" t="s">
        <v>1321</v>
      </c>
    </row>
    <row r="163" spans="1:2" x14ac:dyDescent="0.25">
      <c r="A163" s="17">
        <v>163</v>
      </c>
      <c r="B163" t="s">
        <v>1322</v>
      </c>
    </row>
    <row r="164" spans="1:2" x14ac:dyDescent="0.25">
      <c r="A164" s="17">
        <v>164</v>
      </c>
      <c r="B164" t="s">
        <v>360</v>
      </c>
    </row>
    <row r="165" spans="1:2" x14ac:dyDescent="0.25">
      <c r="A165" s="17">
        <v>165</v>
      </c>
      <c r="B165" t="s">
        <v>1323</v>
      </c>
    </row>
    <row r="166" spans="1:2" x14ac:dyDescent="0.25">
      <c r="A166" s="17">
        <v>166</v>
      </c>
      <c r="B166" t="s">
        <v>1324</v>
      </c>
    </row>
    <row r="167" spans="1:2" x14ac:dyDescent="0.25">
      <c r="A167" s="17">
        <v>167</v>
      </c>
      <c r="B167" t="s">
        <v>1325</v>
      </c>
    </row>
    <row r="168" spans="1:2" x14ac:dyDescent="0.25">
      <c r="A168" s="17">
        <v>168</v>
      </c>
      <c r="B168" t="s">
        <v>361</v>
      </c>
    </row>
    <row r="169" spans="1:2" x14ac:dyDescent="0.25">
      <c r="A169" s="17">
        <v>169</v>
      </c>
      <c r="B169" t="s">
        <v>1326</v>
      </c>
    </row>
    <row r="170" spans="1:2" x14ac:dyDescent="0.25">
      <c r="A170" s="17">
        <v>170</v>
      </c>
      <c r="B170" t="s">
        <v>1327</v>
      </c>
    </row>
    <row r="171" spans="1:2" x14ac:dyDescent="0.25">
      <c r="A171" s="17">
        <v>171</v>
      </c>
      <c r="B171" t="s">
        <v>1328</v>
      </c>
    </row>
    <row r="172" spans="1:2" x14ac:dyDescent="0.25">
      <c r="A172" s="17">
        <v>172</v>
      </c>
      <c r="B172" t="s">
        <v>1517</v>
      </c>
    </row>
    <row r="173" spans="1:2" x14ac:dyDescent="0.25">
      <c r="A173" s="17">
        <v>173</v>
      </c>
      <c r="B173" t="s">
        <v>1329</v>
      </c>
    </row>
    <row r="174" spans="1:2" x14ac:dyDescent="0.25">
      <c r="A174" s="17">
        <v>174</v>
      </c>
      <c r="B174" t="s">
        <v>1330</v>
      </c>
    </row>
    <row r="175" spans="1:2" x14ac:dyDescent="0.25">
      <c r="A175" s="17">
        <v>175</v>
      </c>
      <c r="B175" t="s">
        <v>1331</v>
      </c>
    </row>
    <row r="176" spans="1:2" x14ac:dyDescent="0.25">
      <c r="A176" s="17">
        <v>176</v>
      </c>
      <c r="B176" t="s">
        <v>1518</v>
      </c>
    </row>
    <row r="177" spans="1:2" x14ac:dyDescent="0.25">
      <c r="A177" s="17">
        <v>177</v>
      </c>
      <c r="B177" t="s">
        <v>1332</v>
      </c>
    </row>
    <row r="178" spans="1:2" x14ac:dyDescent="0.25">
      <c r="A178" s="17">
        <v>178</v>
      </c>
      <c r="B178" t="s">
        <v>1333</v>
      </c>
    </row>
    <row r="179" spans="1:2" x14ac:dyDescent="0.25">
      <c r="A179" s="17">
        <v>179</v>
      </c>
      <c r="B179" t="s">
        <v>1334</v>
      </c>
    </row>
    <row r="180" spans="1:2" x14ac:dyDescent="0.25">
      <c r="A180" s="17">
        <v>180</v>
      </c>
      <c r="B180" t="s">
        <v>1519</v>
      </c>
    </row>
    <row r="181" spans="1:2" x14ac:dyDescent="0.25">
      <c r="A181" s="17">
        <v>181</v>
      </c>
      <c r="B181" t="s">
        <v>1335</v>
      </c>
    </row>
    <row r="182" spans="1:2" x14ac:dyDescent="0.25">
      <c r="A182" s="17">
        <v>182</v>
      </c>
      <c r="B182" t="s">
        <v>1336</v>
      </c>
    </row>
    <row r="183" spans="1:2" x14ac:dyDescent="0.25">
      <c r="A183" s="17">
        <v>183</v>
      </c>
      <c r="B183" t="s">
        <v>1337</v>
      </c>
    </row>
    <row r="184" spans="1:2" x14ac:dyDescent="0.25">
      <c r="A184" s="17">
        <v>184</v>
      </c>
      <c r="B184" t="s">
        <v>1520</v>
      </c>
    </row>
    <row r="185" spans="1:2" x14ac:dyDescent="0.25">
      <c r="A185" s="17">
        <v>185</v>
      </c>
      <c r="B185" t="s">
        <v>1338</v>
      </c>
    </row>
    <row r="186" spans="1:2" x14ac:dyDescent="0.25">
      <c r="A186" s="17">
        <v>186</v>
      </c>
      <c r="B186" t="s">
        <v>1339</v>
      </c>
    </row>
    <row r="187" spans="1:2" x14ac:dyDescent="0.25">
      <c r="A187" s="17">
        <v>187</v>
      </c>
      <c r="B187" t="s">
        <v>1340</v>
      </c>
    </row>
    <row r="188" spans="1:2" x14ac:dyDescent="0.25">
      <c r="A188" s="17">
        <v>188</v>
      </c>
      <c r="B188" t="s">
        <v>1521</v>
      </c>
    </row>
    <row r="189" spans="1:2" x14ac:dyDescent="0.25">
      <c r="A189" s="17">
        <v>189</v>
      </c>
      <c r="B189" t="s">
        <v>380</v>
      </c>
    </row>
    <row r="190" spans="1:2" x14ac:dyDescent="0.25">
      <c r="A190" s="17">
        <v>190</v>
      </c>
      <c r="B190" t="s">
        <v>392</v>
      </c>
    </row>
    <row r="191" spans="1:2" x14ac:dyDescent="0.25">
      <c r="A191" s="17">
        <v>191</v>
      </c>
      <c r="B191" t="s">
        <v>404</v>
      </c>
    </row>
    <row r="192" spans="1:2" x14ac:dyDescent="0.25">
      <c r="A192" s="17">
        <v>192</v>
      </c>
      <c r="B192" t="s">
        <v>416</v>
      </c>
    </row>
    <row r="193" spans="1:2" x14ac:dyDescent="0.25">
      <c r="A193" s="17">
        <v>193</v>
      </c>
      <c r="B193" t="s">
        <v>428</v>
      </c>
    </row>
    <row r="194" spans="1:2" x14ac:dyDescent="0.25">
      <c r="A194" s="17">
        <v>194</v>
      </c>
      <c r="B194" t="s">
        <v>1341</v>
      </c>
    </row>
    <row r="195" spans="1:2" x14ac:dyDescent="0.25">
      <c r="A195" s="17">
        <v>195</v>
      </c>
      <c r="B195" t="s">
        <v>1342</v>
      </c>
    </row>
    <row r="196" spans="1:2" x14ac:dyDescent="0.25">
      <c r="A196" s="17">
        <v>196</v>
      </c>
      <c r="B196" t="s">
        <v>1343</v>
      </c>
    </row>
    <row r="197" spans="1:2" x14ac:dyDescent="0.25">
      <c r="A197" s="17">
        <v>197</v>
      </c>
      <c r="B197" t="s">
        <v>1522</v>
      </c>
    </row>
    <row r="198" spans="1:2" x14ac:dyDescent="0.25">
      <c r="A198" s="17">
        <v>198</v>
      </c>
      <c r="B198" t="s">
        <v>381</v>
      </c>
    </row>
    <row r="199" spans="1:2" x14ac:dyDescent="0.25">
      <c r="A199" s="17">
        <v>199</v>
      </c>
      <c r="B199" t="s">
        <v>393</v>
      </c>
    </row>
    <row r="200" spans="1:2" x14ac:dyDescent="0.25">
      <c r="A200" s="17">
        <v>200</v>
      </c>
      <c r="B200" t="s">
        <v>405</v>
      </c>
    </row>
    <row r="201" spans="1:2" x14ac:dyDescent="0.25">
      <c r="A201" s="17">
        <v>201</v>
      </c>
      <c r="B201" t="s">
        <v>417</v>
      </c>
    </row>
    <row r="202" spans="1:2" x14ac:dyDescent="0.25">
      <c r="A202" s="17">
        <v>202</v>
      </c>
      <c r="B202" t="s">
        <v>429</v>
      </c>
    </row>
    <row r="203" spans="1:2" x14ac:dyDescent="0.25">
      <c r="A203" s="17">
        <v>203</v>
      </c>
      <c r="B203" t="s">
        <v>1344</v>
      </c>
    </row>
    <row r="204" spans="1:2" x14ac:dyDescent="0.25">
      <c r="A204" s="17">
        <v>204</v>
      </c>
      <c r="B204" t="s">
        <v>1345</v>
      </c>
    </row>
    <row r="205" spans="1:2" x14ac:dyDescent="0.25">
      <c r="A205" s="17">
        <v>205</v>
      </c>
      <c r="B205" t="s">
        <v>1346</v>
      </c>
    </row>
    <row r="206" spans="1:2" x14ac:dyDescent="0.25">
      <c r="A206" s="17">
        <v>206</v>
      </c>
      <c r="B206" t="s">
        <v>1523</v>
      </c>
    </row>
    <row r="207" spans="1:2" x14ac:dyDescent="0.25">
      <c r="A207" s="17">
        <v>207</v>
      </c>
      <c r="B207" t="s">
        <v>382</v>
      </c>
    </row>
    <row r="208" spans="1:2" x14ac:dyDescent="0.25">
      <c r="A208" s="17">
        <v>208</v>
      </c>
      <c r="B208" t="s">
        <v>394</v>
      </c>
    </row>
    <row r="209" spans="1:2" x14ac:dyDescent="0.25">
      <c r="A209" s="17">
        <v>209</v>
      </c>
      <c r="B209" t="s">
        <v>406</v>
      </c>
    </row>
    <row r="210" spans="1:2" x14ac:dyDescent="0.25">
      <c r="A210" s="17">
        <v>210</v>
      </c>
      <c r="B210" t="s">
        <v>418</v>
      </c>
    </row>
    <row r="211" spans="1:2" x14ac:dyDescent="0.25">
      <c r="A211" s="17">
        <v>211</v>
      </c>
      <c r="B211" t="s">
        <v>430</v>
      </c>
    </row>
    <row r="212" spans="1:2" x14ac:dyDescent="0.25">
      <c r="A212" s="17">
        <v>212</v>
      </c>
      <c r="B212" t="s">
        <v>1347</v>
      </c>
    </row>
    <row r="213" spans="1:2" x14ac:dyDescent="0.25">
      <c r="A213" s="17">
        <v>213</v>
      </c>
      <c r="B213" t="s">
        <v>1348</v>
      </c>
    </row>
    <row r="214" spans="1:2" x14ac:dyDescent="0.25">
      <c r="A214" s="17">
        <v>214</v>
      </c>
      <c r="B214" t="s">
        <v>1349</v>
      </c>
    </row>
    <row r="215" spans="1:2" x14ac:dyDescent="0.25">
      <c r="A215" s="17">
        <v>215</v>
      </c>
      <c r="B215" t="s">
        <v>1524</v>
      </c>
    </row>
    <row r="216" spans="1:2" x14ac:dyDescent="0.25">
      <c r="A216" s="17">
        <v>216</v>
      </c>
      <c r="B216" t="s">
        <v>383</v>
      </c>
    </row>
    <row r="217" spans="1:2" x14ac:dyDescent="0.25">
      <c r="A217" s="17">
        <v>217</v>
      </c>
      <c r="B217" t="s">
        <v>395</v>
      </c>
    </row>
    <row r="218" spans="1:2" x14ac:dyDescent="0.25">
      <c r="A218" s="17">
        <v>218</v>
      </c>
      <c r="B218" t="s">
        <v>407</v>
      </c>
    </row>
    <row r="219" spans="1:2" x14ac:dyDescent="0.25">
      <c r="A219" s="17">
        <v>219</v>
      </c>
      <c r="B219" t="s">
        <v>419</v>
      </c>
    </row>
    <row r="220" spans="1:2" x14ac:dyDescent="0.25">
      <c r="A220" s="17">
        <v>220</v>
      </c>
      <c r="B220" t="s">
        <v>431</v>
      </c>
    </row>
    <row r="221" spans="1:2" x14ac:dyDescent="0.25">
      <c r="A221" s="17">
        <v>221</v>
      </c>
      <c r="B221" t="s">
        <v>1350</v>
      </c>
    </row>
    <row r="222" spans="1:2" x14ac:dyDescent="0.25">
      <c r="A222" s="17">
        <v>222</v>
      </c>
      <c r="B222" t="s">
        <v>1351</v>
      </c>
    </row>
    <row r="223" spans="1:2" x14ac:dyDescent="0.25">
      <c r="A223" s="17">
        <v>223</v>
      </c>
      <c r="B223" t="s">
        <v>1352</v>
      </c>
    </row>
    <row r="224" spans="1:2" x14ac:dyDescent="0.25">
      <c r="A224" s="17">
        <v>224</v>
      </c>
      <c r="B224" t="s">
        <v>1525</v>
      </c>
    </row>
    <row r="225" spans="1:2" x14ac:dyDescent="0.25">
      <c r="A225" s="17">
        <v>225</v>
      </c>
      <c r="B225" t="s">
        <v>384</v>
      </c>
    </row>
    <row r="226" spans="1:2" x14ac:dyDescent="0.25">
      <c r="A226" s="17">
        <v>226</v>
      </c>
      <c r="B226" t="s">
        <v>396</v>
      </c>
    </row>
    <row r="227" spans="1:2" x14ac:dyDescent="0.25">
      <c r="A227" s="17">
        <v>227</v>
      </c>
      <c r="B227" t="s">
        <v>408</v>
      </c>
    </row>
    <row r="228" spans="1:2" x14ac:dyDescent="0.25">
      <c r="A228" s="17">
        <v>228</v>
      </c>
      <c r="B228" t="s">
        <v>420</v>
      </c>
    </row>
    <row r="229" spans="1:2" x14ac:dyDescent="0.25">
      <c r="A229" s="17">
        <v>229</v>
      </c>
      <c r="B229" t="s">
        <v>432</v>
      </c>
    </row>
    <row r="230" spans="1:2" x14ac:dyDescent="0.25">
      <c r="A230" s="17">
        <v>230</v>
      </c>
      <c r="B230" t="s">
        <v>1526</v>
      </c>
    </row>
    <row r="231" spans="1:2" x14ac:dyDescent="0.25">
      <c r="A231" s="17">
        <v>231</v>
      </c>
      <c r="B231" t="s">
        <v>385</v>
      </c>
    </row>
    <row r="232" spans="1:2" x14ac:dyDescent="0.25">
      <c r="A232" s="17">
        <v>232</v>
      </c>
      <c r="B232" t="s">
        <v>397</v>
      </c>
    </row>
    <row r="233" spans="1:2" x14ac:dyDescent="0.25">
      <c r="A233" s="17">
        <v>233</v>
      </c>
      <c r="B233" t="s">
        <v>409</v>
      </c>
    </row>
    <row r="234" spans="1:2" x14ac:dyDescent="0.25">
      <c r="A234" s="17">
        <v>234</v>
      </c>
      <c r="B234" t="s">
        <v>421</v>
      </c>
    </row>
    <row r="235" spans="1:2" x14ac:dyDescent="0.25">
      <c r="A235" s="17">
        <v>235</v>
      </c>
      <c r="B235" t="s">
        <v>433</v>
      </c>
    </row>
    <row r="236" spans="1:2" x14ac:dyDescent="0.25">
      <c r="A236" s="17">
        <v>236</v>
      </c>
      <c r="B236" t="s">
        <v>1527</v>
      </c>
    </row>
    <row r="237" spans="1:2" x14ac:dyDescent="0.25">
      <c r="A237" s="17">
        <v>237</v>
      </c>
      <c r="B237" t="s">
        <v>1545</v>
      </c>
    </row>
    <row r="238" spans="1:2" x14ac:dyDescent="0.25">
      <c r="A238" s="17">
        <v>238</v>
      </c>
      <c r="B238" t="s">
        <v>1353</v>
      </c>
    </row>
    <row r="239" spans="1:2" x14ac:dyDescent="0.25">
      <c r="A239" s="17">
        <v>239</v>
      </c>
      <c r="B239" t="s">
        <v>1354</v>
      </c>
    </row>
    <row r="240" spans="1:2" x14ac:dyDescent="0.25">
      <c r="A240" s="17">
        <v>240</v>
      </c>
      <c r="B240" t="s">
        <v>1355</v>
      </c>
    </row>
    <row r="241" spans="1:2" x14ac:dyDescent="0.25">
      <c r="A241" s="17">
        <v>241</v>
      </c>
      <c r="B241" t="s">
        <v>1356</v>
      </c>
    </row>
    <row r="242" spans="1:2" x14ac:dyDescent="0.25">
      <c r="A242" s="17">
        <v>242</v>
      </c>
      <c r="B242" t="s">
        <v>1357</v>
      </c>
    </row>
    <row r="243" spans="1:2" x14ac:dyDescent="0.25">
      <c r="A243" s="17">
        <v>243</v>
      </c>
      <c r="B243" t="s">
        <v>1528</v>
      </c>
    </row>
    <row r="244" spans="1:2" x14ac:dyDescent="0.25">
      <c r="A244" s="17">
        <v>244</v>
      </c>
      <c r="B244" t="s">
        <v>1358</v>
      </c>
    </row>
    <row r="245" spans="1:2" x14ac:dyDescent="0.25">
      <c r="A245" s="17">
        <v>245</v>
      </c>
      <c r="B245" t="s">
        <v>1359</v>
      </c>
    </row>
    <row r="246" spans="1:2" x14ac:dyDescent="0.25">
      <c r="A246" s="17">
        <v>246</v>
      </c>
      <c r="B246" t="s">
        <v>1529</v>
      </c>
    </row>
    <row r="247" spans="1:2" x14ac:dyDescent="0.25">
      <c r="A247" s="17">
        <v>247</v>
      </c>
      <c r="B247" t="s">
        <v>1360</v>
      </c>
    </row>
    <row r="248" spans="1:2" x14ac:dyDescent="0.25">
      <c r="A248" s="17">
        <v>248</v>
      </c>
      <c r="B248" t="s">
        <v>1361</v>
      </c>
    </row>
    <row r="249" spans="1:2" x14ac:dyDescent="0.25">
      <c r="A249" s="17">
        <v>249</v>
      </c>
      <c r="B249" t="s">
        <v>1362</v>
      </c>
    </row>
    <row r="250" spans="1:2" x14ac:dyDescent="0.25">
      <c r="A250" s="17">
        <v>250</v>
      </c>
      <c r="B250" t="s">
        <v>1530</v>
      </c>
    </row>
    <row r="251" spans="1:2" x14ac:dyDescent="0.25">
      <c r="A251" s="17">
        <v>251</v>
      </c>
      <c r="B251" t="s">
        <v>1363</v>
      </c>
    </row>
    <row r="252" spans="1:2" x14ac:dyDescent="0.25">
      <c r="A252" s="17">
        <v>252</v>
      </c>
      <c r="B252" t="s">
        <v>1364</v>
      </c>
    </row>
    <row r="253" spans="1:2" x14ac:dyDescent="0.25">
      <c r="A253" s="17">
        <v>253</v>
      </c>
      <c r="B253" t="s">
        <v>1365</v>
      </c>
    </row>
    <row r="254" spans="1:2" x14ac:dyDescent="0.25">
      <c r="A254" s="17">
        <v>254</v>
      </c>
      <c r="B254" t="s">
        <v>1531</v>
      </c>
    </row>
    <row r="255" spans="1:2" x14ac:dyDescent="0.25">
      <c r="A255" s="17">
        <v>255</v>
      </c>
      <c r="B255" t="s">
        <v>1366</v>
      </c>
    </row>
    <row r="256" spans="1:2" x14ac:dyDescent="0.25">
      <c r="A256" s="17">
        <v>256</v>
      </c>
      <c r="B256" t="s">
        <v>1367</v>
      </c>
    </row>
    <row r="257" spans="1:2" x14ac:dyDescent="0.25">
      <c r="A257" s="17">
        <v>257</v>
      </c>
      <c r="B257" t="s">
        <v>1368</v>
      </c>
    </row>
    <row r="258" spans="1:2" x14ac:dyDescent="0.25">
      <c r="A258" s="17">
        <v>258</v>
      </c>
      <c r="B258" t="s">
        <v>1369</v>
      </c>
    </row>
    <row r="259" spans="1:2" x14ac:dyDescent="0.25">
      <c r="A259" s="17">
        <v>259</v>
      </c>
      <c r="B259" t="s">
        <v>1370</v>
      </c>
    </row>
    <row r="260" spans="1:2" x14ac:dyDescent="0.25">
      <c r="A260" s="17">
        <v>260</v>
      </c>
      <c r="B260" t="s">
        <v>1371</v>
      </c>
    </row>
    <row r="261" spans="1:2" x14ac:dyDescent="0.25">
      <c r="A261" s="17">
        <v>261</v>
      </c>
      <c r="B261" t="s">
        <v>1532</v>
      </c>
    </row>
    <row r="262" spans="1:2" x14ac:dyDescent="0.25">
      <c r="A262" s="17">
        <v>262</v>
      </c>
      <c r="B262" t="s">
        <v>1372</v>
      </c>
    </row>
    <row r="263" spans="1:2" x14ac:dyDescent="0.25">
      <c r="A263" s="17">
        <v>263</v>
      </c>
      <c r="B263" t="s">
        <v>1373</v>
      </c>
    </row>
    <row r="264" spans="1:2" x14ac:dyDescent="0.25">
      <c r="A264" s="17">
        <v>264</v>
      </c>
      <c r="B264" t="s">
        <v>1374</v>
      </c>
    </row>
    <row r="265" spans="1:2" x14ac:dyDescent="0.25">
      <c r="A265" s="17">
        <v>265</v>
      </c>
      <c r="B265" t="s">
        <v>1533</v>
      </c>
    </row>
    <row r="266" spans="1:2" x14ac:dyDescent="0.25">
      <c r="A266" s="17">
        <v>266</v>
      </c>
      <c r="B266" t="s">
        <v>1375</v>
      </c>
    </row>
    <row r="267" spans="1:2" x14ac:dyDescent="0.25">
      <c r="A267" s="17">
        <v>267</v>
      </c>
      <c r="B267" t="s">
        <v>1376</v>
      </c>
    </row>
    <row r="268" spans="1:2" x14ac:dyDescent="0.25">
      <c r="A268" s="17">
        <v>268</v>
      </c>
      <c r="B268" t="s">
        <v>1377</v>
      </c>
    </row>
    <row r="269" spans="1:2" x14ac:dyDescent="0.25">
      <c r="A269" s="17">
        <v>269</v>
      </c>
      <c r="B269" t="s">
        <v>1534</v>
      </c>
    </row>
    <row r="270" spans="1:2" x14ac:dyDescent="0.25">
      <c r="A270" s="17">
        <v>270</v>
      </c>
      <c r="B270" t="s">
        <v>1378</v>
      </c>
    </row>
    <row r="271" spans="1:2" x14ac:dyDescent="0.25">
      <c r="A271" s="17">
        <v>271</v>
      </c>
      <c r="B271" t="s">
        <v>1379</v>
      </c>
    </row>
    <row r="272" spans="1:2" x14ac:dyDescent="0.25">
      <c r="A272" s="17">
        <v>272</v>
      </c>
      <c r="B272" t="s">
        <v>1380</v>
      </c>
    </row>
    <row r="273" spans="1:2" x14ac:dyDescent="0.25">
      <c r="A273" s="17">
        <v>273</v>
      </c>
      <c r="B273" t="s">
        <v>1535</v>
      </c>
    </row>
    <row r="274" spans="1:2" x14ac:dyDescent="0.25">
      <c r="A274" s="17">
        <v>274</v>
      </c>
      <c r="B274" t="s">
        <v>1381</v>
      </c>
    </row>
    <row r="275" spans="1:2" x14ac:dyDescent="0.25">
      <c r="A275" s="17">
        <v>275</v>
      </c>
      <c r="B275" t="s">
        <v>1382</v>
      </c>
    </row>
    <row r="276" spans="1:2" x14ac:dyDescent="0.25">
      <c r="A276" s="17">
        <v>276</v>
      </c>
      <c r="B276" t="s">
        <v>1383</v>
      </c>
    </row>
    <row r="277" spans="1:2" x14ac:dyDescent="0.25">
      <c r="A277" s="17">
        <v>277</v>
      </c>
      <c r="B277" t="s">
        <v>1536</v>
      </c>
    </row>
    <row r="278" spans="1:2" x14ac:dyDescent="0.25">
      <c r="A278" s="17">
        <v>278</v>
      </c>
      <c r="B278" t="s">
        <v>1384</v>
      </c>
    </row>
    <row r="279" spans="1:2" x14ac:dyDescent="0.25">
      <c r="A279" s="17">
        <v>279</v>
      </c>
      <c r="B279" t="s">
        <v>1385</v>
      </c>
    </row>
    <row r="280" spans="1:2" x14ac:dyDescent="0.25">
      <c r="A280" s="17">
        <v>280</v>
      </c>
      <c r="B280" t="s">
        <v>1386</v>
      </c>
    </row>
    <row r="281" spans="1:2" x14ac:dyDescent="0.25">
      <c r="A281" s="17">
        <v>281</v>
      </c>
      <c r="B281" t="s">
        <v>1537</v>
      </c>
    </row>
    <row r="282" spans="1:2" x14ac:dyDescent="0.25">
      <c r="A282" s="17">
        <v>282</v>
      </c>
      <c r="B282" t="s">
        <v>1387</v>
      </c>
    </row>
    <row r="283" spans="1:2" x14ac:dyDescent="0.25">
      <c r="A283" s="17">
        <v>283</v>
      </c>
      <c r="B283" t="s">
        <v>1388</v>
      </c>
    </row>
    <row r="284" spans="1:2" x14ac:dyDescent="0.25">
      <c r="A284" s="17">
        <v>284</v>
      </c>
      <c r="B284" t="s">
        <v>1389</v>
      </c>
    </row>
    <row r="285" spans="1:2" x14ac:dyDescent="0.25">
      <c r="A285" s="17">
        <v>285</v>
      </c>
      <c r="B285" t="s">
        <v>1538</v>
      </c>
    </row>
    <row r="286" spans="1:2" x14ac:dyDescent="0.25">
      <c r="A286" s="17">
        <v>286</v>
      </c>
      <c r="B286" t="s">
        <v>1390</v>
      </c>
    </row>
    <row r="287" spans="1:2" x14ac:dyDescent="0.25">
      <c r="A287" s="17">
        <v>287</v>
      </c>
      <c r="B287" t="s">
        <v>1391</v>
      </c>
    </row>
    <row r="288" spans="1:2" x14ac:dyDescent="0.25">
      <c r="A288" s="17">
        <v>288</v>
      </c>
      <c r="B288" t="s">
        <v>1392</v>
      </c>
    </row>
    <row r="289" spans="1:2" x14ac:dyDescent="0.25">
      <c r="A289" s="17">
        <v>289</v>
      </c>
      <c r="B289" t="s">
        <v>1539</v>
      </c>
    </row>
    <row r="290" spans="1:2" x14ac:dyDescent="0.25">
      <c r="A290" s="17">
        <v>290</v>
      </c>
      <c r="B290" t="s">
        <v>1393</v>
      </c>
    </row>
    <row r="291" spans="1:2" x14ac:dyDescent="0.25">
      <c r="A291" s="17">
        <v>291</v>
      </c>
      <c r="B291" t="s">
        <v>1394</v>
      </c>
    </row>
    <row r="292" spans="1:2" x14ac:dyDescent="0.25">
      <c r="A292" s="17">
        <v>292</v>
      </c>
      <c r="B292" t="s">
        <v>1395</v>
      </c>
    </row>
    <row r="293" spans="1:2" x14ac:dyDescent="0.25">
      <c r="A293" s="17">
        <v>293</v>
      </c>
      <c r="B293" t="s">
        <v>1396</v>
      </c>
    </row>
    <row r="294" spans="1:2" x14ac:dyDescent="0.25">
      <c r="A294" s="17">
        <v>294</v>
      </c>
      <c r="B294" t="s">
        <v>1540</v>
      </c>
    </row>
    <row r="295" spans="1:2" x14ac:dyDescent="0.25">
      <c r="A295" s="17">
        <v>295</v>
      </c>
      <c r="B295" t="s">
        <v>1397</v>
      </c>
    </row>
    <row r="296" spans="1:2" x14ac:dyDescent="0.25">
      <c r="A296" s="17">
        <v>296</v>
      </c>
      <c r="B296" t="s">
        <v>1398</v>
      </c>
    </row>
    <row r="297" spans="1:2" x14ac:dyDescent="0.25">
      <c r="A297" s="17">
        <v>297</v>
      </c>
      <c r="B297" t="s">
        <v>1399</v>
      </c>
    </row>
    <row r="298" spans="1:2" x14ac:dyDescent="0.25">
      <c r="A298" s="17">
        <v>298</v>
      </c>
      <c r="B298" t="s">
        <v>1400</v>
      </c>
    </row>
    <row r="299" spans="1:2" x14ac:dyDescent="0.25">
      <c r="A299" s="17">
        <v>299</v>
      </c>
      <c r="B299" t="s">
        <v>1541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2787"/>
  <sheetViews>
    <sheetView workbookViewId="0">
      <selection activeCell="A2793" sqref="A2793"/>
    </sheetView>
  </sheetViews>
  <sheetFormatPr defaultRowHeight="15" x14ac:dyDescent="0.25"/>
  <cols>
    <col min="1" max="1" width="13.7109375" customWidth="1"/>
  </cols>
  <sheetData>
    <row r="1" spans="1:1" x14ac:dyDescent="0.25">
      <c r="A1" t="s">
        <v>160</v>
      </c>
    </row>
    <row r="2" spans="1:1" hidden="1" x14ac:dyDescent="0.25">
      <c r="A2" t="s">
        <v>160</v>
      </c>
    </row>
    <row r="3" spans="1:1" hidden="1" x14ac:dyDescent="0.25">
      <c r="A3" t="s">
        <v>160</v>
      </c>
    </row>
    <row r="4" spans="1:1" hidden="1" x14ac:dyDescent="0.25">
      <c r="A4" t="s">
        <v>160</v>
      </c>
    </row>
    <row r="5" spans="1:1" hidden="1" x14ac:dyDescent="0.25">
      <c r="A5" t="s">
        <v>160</v>
      </c>
    </row>
    <row r="6" spans="1:1" hidden="1" x14ac:dyDescent="0.25">
      <c r="A6" t="s">
        <v>160</v>
      </c>
    </row>
    <row r="7" spans="1:1" hidden="1" x14ac:dyDescent="0.25">
      <c r="A7" t="s">
        <v>160</v>
      </c>
    </row>
    <row r="8" spans="1:1" hidden="1" x14ac:dyDescent="0.25">
      <c r="A8" t="s">
        <v>6</v>
      </c>
    </row>
    <row r="9" spans="1:1" hidden="1" x14ac:dyDescent="0.25">
      <c r="A9" t="s">
        <v>7</v>
      </c>
    </row>
    <row r="10" spans="1:1" hidden="1" x14ac:dyDescent="0.25">
      <c r="A10" t="s">
        <v>8</v>
      </c>
    </row>
    <row r="11" spans="1:1" hidden="1" x14ac:dyDescent="0.25">
      <c r="A11" t="s">
        <v>160</v>
      </c>
    </row>
    <row r="12" spans="1:1" hidden="1" x14ac:dyDescent="0.25">
      <c r="A12" t="s">
        <v>160</v>
      </c>
    </row>
    <row r="13" spans="1:1" hidden="1" x14ac:dyDescent="0.25">
      <c r="A13" t="s">
        <v>160</v>
      </c>
    </row>
    <row r="14" spans="1:1" hidden="1" x14ac:dyDescent="0.25">
      <c r="A14" t="s">
        <v>160</v>
      </c>
    </row>
    <row r="15" spans="1:1" hidden="1" x14ac:dyDescent="0.25">
      <c r="A15" t="s">
        <v>160</v>
      </c>
    </row>
    <row r="16" spans="1:1" hidden="1" x14ac:dyDescent="0.25">
      <c r="A16" t="s">
        <v>160</v>
      </c>
    </row>
    <row r="17" spans="1:1" hidden="1" x14ac:dyDescent="0.25">
      <c r="A17" t="s">
        <v>13</v>
      </c>
    </row>
    <row r="18" spans="1:1" hidden="1" x14ac:dyDescent="0.25">
      <c r="A18" t="s">
        <v>14</v>
      </c>
    </row>
    <row r="19" spans="1:1" hidden="1" x14ac:dyDescent="0.25">
      <c r="A19" t="s">
        <v>15</v>
      </c>
    </row>
    <row r="20" spans="1:1" hidden="1" x14ac:dyDescent="0.25">
      <c r="A20" t="s">
        <v>160</v>
      </c>
    </row>
    <row r="21" spans="1:1" hidden="1" x14ac:dyDescent="0.25">
      <c r="A21" t="s">
        <v>160</v>
      </c>
    </row>
    <row r="22" spans="1:1" hidden="1" x14ac:dyDescent="0.25">
      <c r="A22" t="s">
        <v>160</v>
      </c>
    </row>
    <row r="23" spans="1:1" hidden="1" x14ac:dyDescent="0.25">
      <c r="A23" t="s">
        <v>160</v>
      </c>
    </row>
    <row r="24" spans="1:1" hidden="1" x14ac:dyDescent="0.25">
      <c r="A24" t="s">
        <v>160</v>
      </c>
    </row>
    <row r="25" spans="1:1" hidden="1" x14ac:dyDescent="0.25">
      <c r="A25" t="s">
        <v>160</v>
      </c>
    </row>
    <row r="26" spans="1:1" hidden="1" x14ac:dyDescent="0.25">
      <c r="A26" t="s">
        <v>160</v>
      </c>
    </row>
    <row r="27" spans="1:1" hidden="1" x14ac:dyDescent="0.25">
      <c r="A27" t="s">
        <v>17</v>
      </c>
    </row>
    <row r="28" spans="1:1" hidden="1" x14ac:dyDescent="0.25">
      <c r="A28" t="s">
        <v>160</v>
      </c>
    </row>
    <row r="29" spans="1:1" hidden="1" x14ac:dyDescent="0.25">
      <c r="A29" t="s">
        <v>160</v>
      </c>
    </row>
    <row r="30" spans="1:1" hidden="1" x14ac:dyDescent="0.25">
      <c r="A30" t="s">
        <v>160</v>
      </c>
    </row>
    <row r="31" spans="1:1" hidden="1" x14ac:dyDescent="0.25">
      <c r="A31" t="s">
        <v>160</v>
      </c>
    </row>
    <row r="32" spans="1:1" hidden="1" x14ac:dyDescent="0.25">
      <c r="A32" t="s">
        <v>160</v>
      </c>
    </row>
    <row r="33" spans="1:1" hidden="1" x14ac:dyDescent="0.25">
      <c r="A33" t="s">
        <v>160</v>
      </c>
    </row>
    <row r="34" spans="1:1" hidden="1" x14ac:dyDescent="0.25">
      <c r="A34" t="s">
        <v>160</v>
      </c>
    </row>
    <row r="35" spans="1:1" hidden="1" x14ac:dyDescent="0.25">
      <c r="A35" t="s">
        <v>160</v>
      </c>
    </row>
    <row r="36" spans="1:1" hidden="1" x14ac:dyDescent="0.25">
      <c r="A36" t="s">
        <v>160</v>
      </c>
    </row>
    <row r="37" spans="1:1" hidden="1" x14ac:dyDescent="0.25">
      <c r="A37" t="s">
        <v>160</v>
      </c>
    </row>
    <row r="38" spans="1:1" hidden="1" x14ac:dyDescent="0.25">
      <c r="A38" t="s">
        <v>160</v>
      </c>
    </row>
    <row r="39" spans="1:1" hidden="1" x14ac:dyDescent="0.25">
      <c r="A39" t="s">
        <v>160</v>
      </c>
    </row>
    <row r="40" spans="1:1" hidden="1" x14ac:dyDescent="0.25">
      <c r="A40" t="s">
        <v>160</v>
      </c>
    </row>
    <row r="41" spans="1:1" hidden="1" x14ac:dyDescent="0.25">
      <c r="A41" t="s">
        <v>160</v>
      </c>
    </row>
    <row r="42" spans="1:1" hidden="1" x14ac:dyDescent="0.25">
      <c r="A42" t="s">
        <v>160</v>
      </c>
    </row>
    <row r="43" spans="1:1" hidden="1" x14ac:dyDescent="0.25">
      <c r="A43" t="s">
        <v>160</v>
      </c>
    </row>
    <row r="44" spans="1:1" hidden="1" x14ac:dyDescent="0.25">
      <c r="A44" t="s">
        <v>160</v>
      </c>
    </row>
    <row r="45" spans="1:1" hidden="1" x14ac:dyDescent="0.25">
      <c r="A45" t="s">
        <v>160</v>
      </c>
    </row>
    <row r="46" spans="1:1" hidden="1" x14ac:dyDescent="0.25">
      <c r="A46" t="s">
        <v>160</v>
      </c>
    </row>
    <row r="47" spans="1:1" hidden="1" x14ac:dyDescent="0.25">
      <c r="A47" t="s">
        <v>160</v>
      </c>
    </row>
    <row r="48" spans="1:1" hidden="1" x14ac:dyDescent="0.25">
      <c r="A48" t="s">
        <v>160</v>
      </c>
    </row>
    <row r="49" spans="1:1" hidden="1" x14ac:dyDescent="0.25">
      <c r="A49" t="s">
        <v>160</v>
      </c>
    </row>
    <row r="50" spans="1:1" hidden="1" x14ac:dyDescent="0.25">
      <c r="A50" t="s">
        <v>160</v>
      </c>
    </row>
    <row r="51" spans="1:1" hidden="1" x14ac:dyDescent="0.25">
      <c r="A51" t="s">
        <v>160</v>
      </c>
    </row>
    <row r="52" spans="1:1" hidden="1" x14ac:dyDescent="0.25">
      <c r="A52" t="s">
        <v>37</v>
      </c>
    </row>
    <row r="53" spans="1:1" hidden="1" x14ac:dyDescent="0.25">
      <c r="A53" t="s">
        <v>38</v>
      </c>
    </row>
    <row r="54" spans="1:1" hidden="1" x14ac:dyDescent="0.25">
      <c r="A54" t="s">
        <v>160</v>
      </c>
    </row>
    <row r="55" spans="1:1" hidden="1" x14ac:dyDescent="0.25">
      <c r="A55" t="s">
        <v>160</v>
      </c>
    </row>
    <row r="56" spans="1:1" x14ac:dyDescent="0.25">
      <c r="A56" t="s">
        <v>41</v>
      </c>
    </row>
    <row r="57" spans="1:1" x14ac:dyDescent="0.25">
      <c r="A57" t="s">
        <v>42</v>
      </c>
    </row>
    <row r="58" spans="1:1" hidden="1" x14ac:dyDescent="0.25">
      <c r="A58" t="s">
        <v>43</v>
      </c>
    </row>
    <row r="59" spans="1:1" hidden="1" x14ac:dyDescent="0.25">
      <c r="A59" t="s">
        <v>160</v>
      </c>
    </row>
    <row r="60" spans="1:1" hidden="1" x14ac:dyDescent="0.25">
      <c r="A60" t="s">
        <v>160</v>
      </c>
    </row>
    <row r="61" spans="1:1" hidden="1" x14ac:dyDescent="0.25">
      <c r="A61" t="s">
        <v>160</v>
      </c>
    </row>
    <row r="62" spans="1:1" hidden="1" x14ac:dyDescent="0.25">
      <c r="A62" t="s">
        <v>160</v>
      </c>
    </row>
    <row r="63" spans="1:1" hidden="1" x14ac:dyDescent="0.25">
      <c r="A63" t="s">
        <v>43</v>
      </c>
    </row>
    <row r="64" spans="1:1" hidden="1" x14ac:dyDescent="0.25">
      <c r="A64" t="s">
        <v>38</v>
      </c>
    </row>
    <row r="65" spans="1:1" hidden="1" x14ac:dyDescent="0.25">
      <c r="A65" t="s">
        <v>160</v>
      </c>
    </row>
    <row r="66" spans="1:1" hidden="1" x14ac:dyDescent="0.25">
      <c r="A66" t="s">
        <v>49</v>
      </c>
    </row>
    <row r="67" spans="1:1" hidden="1" x14ac:dyDescent="0.25">
      <c r="A67" t="s">
        <v>160</v>
      </c>
    </row>
    <row r="68" spans="1:1" hidden="1" x14ac:dyDescent="0.25">
      <c r="A68" t="s">
        <v>160</v>
      </c>
    </row>
    <row r="69" spans="1:1" hidden="1" x14ac:dyDescent="0.25">
      <c r="A69" t="s">
        <v>52</v>
      </c>
    </row>
    <row r="70" spans="1:1" hidden="1" x14ac:dyDescent="0.25">
      <c r="A70" t="s">
        <v>38</v>
      </c>
    </row>
    <row r="71" spans="1:1" hidden="1" x14ac:dyDescent="0.25">
      <c r="A71" t="s">
        <v>53</v>
      </c>
    </row>
    <row r="72" spans="1:1" hidden="1" x14ac:dyDescent="0.25">
      <c r="A72" t="s">
        <v>54</v>
      </c>
    </row>
    <row r="73" spans="1:1" hidden="1" x14ac:dyDescent="0.25">
      <c r="A73" t="s">
        <v>160</v>
      </c>
    </row>
    <row r="74" spans="1:1" hidden="1" x14ac:dyDescent="0.25">
      <c r="A74" t="s">
        <v>160</v>
      </c>
    </row>
    <row r="75" spans="1:1" hidden="1" x14ac:dyDescent="0.25">
      <c r="A75" t="s">
        <v>57</v>
      </c>
    </row>
    <row r="76" spans="1:1" hidden="1" x14ac:dyDescent="0.25">
      <c r="A76" t="s">
        <v>58</v>
      </c>
    </row>
    <row r="77" spans="1:1" hidden="1" x14ac:dyDescent="0.25">
      <c r="A77" t="s">
        <v>59</v>
      </c>
    </row>
    <row r="78" spans="1:1" hidden="1" x14ac:dyDescent="0.25">
      <c r="A78" t="s">
        <v>60</v>
      </c>
    </row>
    <row r="79" spans="1:1" hidden="1" x14ac:dyDescent="0.25">
      <c r="A79" t="s">
        <v>160</v>
      </c>
    </row>
    <row r="80" spans="1:1" hidden="1" x14ac:dyDescent="0.25">
      <c r="A80" t="s">
        <v>160</v>
      </c>
    </row>
    <row r="81" spans="1:1" hidden="1" x14ac:dyDescent="0.25">
      <c r="A81" t="s">
        <v>160</v>
      </c>
    </row>
    <row r="82" spans="1:1" hidden="1" x14ac:dyDescent="0.25">
      <c r="A82" t="s">
        <v>57</v>
      </c>
    </row>
    <row r="83" spans="1:1" hidden="1" x14ac:dyDescent="0.25">
      <c r="A83" t="s">
        <v>63</v>
      </c>
    </row>
    <row r="84" spans="1:1" hidden="1" x14ac:dyDescent="0.25">
      <c r="A84" t="s">
        <v>64</v>
      </c>
    </row>
    <row r="85" spans="1:1" x14ac:dyDescent="0.25">
      <c r="A85" t="s">
        <v>65</v>
      </c>
    </row>
    <row r="86" spans="1:1" hidden="1" x14ac:dyDescent="0.25">
      <c r="A86" t="s">
        <v>160</v>
      </c>
    </row>
    <row r="87" spans="1:1" hidden="1" x14ac:dyDescent="0.25">
      <c r="A87" t="s">
        <v>160</v>
      </c>
    </row>
    <row r="88" spans="1:1" hidden="1" x14ac:dyDescent="0.25">
      <c r="A88" t="s">
        <v>43</v>
      </c>
    </row>
    <row r="89" spans="1:1" hidden="1" x14ac:dyDescent="0.25">
      <c r="A89" t="s">
        <v>68</v>
      </c>
    </row>
    <row r="90" spans="1:1" hidden="1" x14ac:dyDescent="0.25">
      <c r="A90" t="s">
        <v>160</v>
      </c>
    </row>
    <row r="91" spans="1:1" hidden="1" x14ac:dyDescent="0.25">
      <c r="A91" t="s">
        <v>70</v>
      </c>
    </row>
    <row r="92" spans="1:1" hidden="1" x14ac:dyDescent="0.25">
      <c r="A92" t="s">
        <v>160</v>
      </c>
    </row>
    <row r="93" spans="1:1" hidden="1" x14ac:dyDescent="0.25">
      <c r="A93" t="s">
        <v>160</v>
      </c>
    </row>
    <row r="94" spans="1:1" hidden="1" x14ac:dyDescent="0.25">
      <c r="A94" t="s">
        <v>73</v>
      </c>
    </row>
    <row r="95" spans="1:1" hidden="1" x14ac:dyDescent="0.25">
      <c r="A95" t="s">
        <v>160</v>
      </c>
    </row>
    <row r="96" spans="1:1" hidden="1" x14ac:dyDescent="0.25">
      <c r="A96" t="s">
        <v>75</v>
      </c>
    </row>
    <row r="97" spans="1:1" hidden="1" x14ac:dyDescent="0.25">
      <c r="A97" t="s">
        <v>160</v>
      </c>
    </row>
    <row r="98" spans="1:1" hidden="1" x14ac:dyDescent="0.25">
      <c r="A98" t="s">
        <v>160</v>
      </c>
    </row>
    <row r="99" spans="1:1" hidden="1" x14ac:dyDescent="0.25">
      <c r="A99" t="s">
        <v>68</v>
      </c>
    </row>
    <row r="100" spans="1:1" hidden="1" x14ac:dyDescent="0.25">
      <c r="A100" t="s">
        <v>160</v>
      </c>
    </row>
    <row r="101" spans="1:1" hidden="1" x14ac:dyDescent="0.25">
      <c r="A101" t="s">
        <v>79</v>
      </c>
    </row>
    <row r="102" spans="1:1" hidden="1" x14ac:dyDescent="0.25">
      <c r="A102" t="s">
        <v>160</v>
      </c>
    </row>
    <row r="103" spans="1:1" hidden="1" x14ac:dyDescent="0.25">
      <c r="A103" t="s">
        <v>160</v>
      </c>
    </row>
    <row r="104" spans="1:1" hidden="1" x14ac:dyDescent="0.25">
      <c r="A104" t="s">
        <v>68</v>
      </c>
    </row>
    <row r="105" spans="1:1" hidden="1" x14ac:dyDescent="0.25">
      <c r="A105" t="s">
        <v>160</v>
      </c>
    </row>
    <row r="106" spans="1:1" hidden="1" x14ac:dyDescent="0.25">
      <c r="A106" t="s">
        <v>83</v>
      </c>
    </row>
    <row r="107" spans="1:1" hidden="1" x14ac:dyDescent="0.25">
      <c r="A107" t="s">
        <v>160</v>
      </c>
    </row>
    <row r="108" spans="1:1" hidden="1" x14ac:dyDescent="0.25">
      <c r="A108" t="s">
        <v>160</v>
      </c>
    </row>
    <row r="109" spans="1:1" hidden="1" x14ac:dyDescent="0.25">
      <c r="A109" t="s">
        <v>68</v>
      </c>
    </row>
    <row r="110" spans="1:1" hidden="1" x14ac:dyDescent="0.25">
      <c r="A110" t="s">
        <v>160</v>
      </c>
    </row>
    <row r="111" spans="1:1" hidden="1" x14ac:dyDescent="0.25">
      <c r="A111" t="s">
        <v>160</v>
      </c>
    </row>
    <row r="112" spans="1:1" hidden="1" x14ac:dyDescent="0.25">
      <c r="A112" t="s">
        <v>160</v>
      </c>
    </row>
    <row r="113" spans="1:1" hidden="1" x14ac:dyDescent="0.25">
      <c r="A113" t="s">
        <v>160</v>
      </c>
    </row>
    <row r="114" spans="1:1" hidden="1" x14ac:dyDescent="0.25">
      <c r="A114" t="s">
        <v>63</v>
      </c>
    </row>
    <row r="115" spans="1:1" hidden="1" x14ac:dyDescent="0.25">
      <c r="A115" t="s">
        <v>90</v>
      </c>
    </row>
    <row r="116" spans="1:1" x14ac:dyDescent="0.25">
      <c r="A116" t="s">
        <v>91</v>
      </c>
    </row>
    <row r="117" spans="1:1" hidden="1" x14ac:dyDescent="0.25">
      <c r="A117" t="s">
        <v>160</v>
      </c>
    </row>
    <row r="118" spans="1:1" hidden="1" x14ac:dyDescent="0.25">
      <c r="A118" t="s">
        <v>160</v>
      </c>
    </row>
    <row r="119" spans="1:1" hidden="1" x14ac:dyDescent="0.25">
      <c r="A119" t="s">
        <v>43</v>
      </c>
    </row>
    <row r="120" spans="1:1" hidden="1" x14ac:dyDescent="0.25">
      <c r="A120" t="s">
        <v>68</v>
      </c>
    </row>
    <row r="121" spans="1:1" hidden="1" x14ac:dyDescent="0.25">
      <c r="A121" t="s">
        <v>160</v>
      </c>
    </row>
    <row r="122" spans="1:1" hidden="1" x14ac:dyDescent="0.25">
      <c r="A122" t="s">
        <v>94</v>
      </c>
    </row>
    <row r="123" spans="1:1" hidden="1" x14ac:dyDescent="0.25">
      <c r="A123" t="s">
        <v>160</v>
      </c>
    </row>
    <row r="124" spans="1:1" hidden="1" x14ac:dyDescent="0.25">
      <c r="A124" t="s">
        <v>160</v>
      </c>
    </row>
    <row r="125" spans="1:1" hidden="1" x14ac:dyDescent="0.25">
      <c r="A125" t="s">
        <v>73</v>
      </c>
    </row>
    <row r="126" spans="1:1" hidden="1" x14ac:dyDescent="0.25">
      <c r="A126" t="s">
        <v>160</v>
      </c>
    </row>
    <row r="127" spans="1:1" hidden="1" x14ac:dyDescent="0.25">
      <c r="A127" t="s">
        <v>98</v>
      </c>
    </row>
    <row r="128" spans="1:1" hidden="1" x14ac:dyDescent="0.25">
      <c r="A128" t="s">
        <v>160</v>
      </c>
    </row>
    <row r="129" spans="1:1" hidden="1" x14ac:dyDescent="0.25">
      <c r="A129" t="s">
        <v>160</v>
      </c>
    </row>
    <row r="130" spans="1:1" hidden="1" x14ac:dyDescent="0.25">
      <c r="A130" t="s">
        <v>68</v>
      </c>
    </row>
    <row r="131" spans="1:1" hidden="1" x14ac:dyDescent="0.25">
      <c r="A131" t="s">
        <v>160</v>
      </c>
    </row>
    <row r="132" spans="1:1" hidden="1" x14ac:dyDescent="0.25">
      <c r="A132" t="s">
        <v>102</v>
      </c>
    </row>
    <row r="133" spans="1:1" hidden="1" x14ac:dyDescent="0.25">
      <c r="A133" t="s">
        <v>160</v>
      </c>
    </row>
    <row r="134" spans="1:1" hidden="1" x14ac:dyDescent="0.25">
      <c r="A134" t="s">
        <v>160</v>
      </c>
    </row>
    <row r="135" spans="1:1" hidden="1" x14ac:dyDescent="0.25">
      <c r="A135" t="s">
        <v>68</v>
      </c>
    </row>
    <row r="136" spans="1:1" hidden="1" x14ac:dyDescent="0.25">
      <c r="A136" t="s">
        <v>160</v>
      </c>
    </row>
    <row r="137" spans="1:1" hidden="1" x14ac:dyDescent="0.25">
      <c r="A137" t="s">
        <v>106</v>
      </c>
    </row>
    <row r="138" spans="1:1" hidden="1" x14ac:dyDescent="0.25">
      <c r="A138" t="s">
        <v>160</v>
      </c>
    </row>
    <row r="139" spans="1:1" hidden="1" x14ac:dyDescent="0.25">
      <c r="A139" t="s">
        <v>160</v>
      </c>
    </row>
    <row r="140" spans="1:1" hidden="1" x14ac:dyDescent="0.25">
      <c r="A140" t="s">
        <v>68</v>
      </c>
    </row>
    <row r="141" spans="1:1" hidden="1" x14ac:dyDescent="0.25">
      <c r="A141" t="s">
        <v>160</v>
      </c>
    </row>
    <row r="142" spans="1:1" hidden="1" x14ac:dyDescent="0.25">
      <c r="A142" t="s">
        <v>160</v>
      </c>
    </row>
    <row r="143" spans="1:1" hidden="1" x14ac:dyDescent="0.25">
      <c r="A143" t="s">
        <v>160</v>
      </c>
    </row>
    <row r="144" spans="1:1" hidden="1" x14ac:dyDescent="0.25">
      <c r="A144" t="s">
        <v>160</v>
      </c>
    </row>
    <row r="145" spans="1:1" hidden="1" x14ac:dyDescent="0.25">
      <c r="A145" t="s">
        <v>52</v>
      </c>
    </row>
    <row r="146" spans="1:1" hidden="1" x14ac:dyDescent="0.25">
      <c r="A146" t="s">
        <v>113</v>
      </c>
    </row>
    <row r="147" spans="1:1" hidden="1" x14ac:dyDescent="0.25">
      <c r="A147" t="s">
        <v>114</v>
      </c>
    </row>
    <row r="148" spans="1:1" x14ac:dyDescent="0.25">
      <c r="A148" t="s">
        <v>115</v>
      </c>
    </row>
    <row r="149" spans="1:1" hidden="1" x14ac:dyDescent="0.25">
      <c r="A149" t="s">
        <v>160</v>
      </c>
    </row>
    <row r="150" spans="1:1" hidden="1" x14ac:dyDescent="0.25">
      <c r="A150" t="s">
        <v>160</v>
      </c>
    </row>
    <row r="151" spans="1:1" hidden="1" x14ac:dyDescent="0.25">
      <c r="A151" t="s">
        <v>52</v>
      </c>
    </row>
    <row r="152" spans="1:1" hidden="1" x14ac:dyDescent="0.25">
      <c r="A152" t="s">
        <v>68</v>
      </c>
    </row>
    <row r="153" spans="1:1" hidden="1" x14ac:dyDescent="0.25">
      <c r="A153" t="s">
        <v>160</v>
      </c>
    </row>
    <row r="154" spans="1:1" hidden="1" x14ac:dyDescent="0.25">
      <c r="A154" t="s">
        <v>118</v>
      </c>
    </row>
    <row r="155" spans="1:1" hidden="1" x14ac:dyDescent="0.25">
      <c r="A155" t="s">
        <v>160</v>
      </c>
    </row>
    <row r="156" spans="1:1" hidden="1" x14ac:dyDescent="0.25">
      <c r="A156" t="s">
        <v>160</v>
      </c>
    </row>
    <row r="157" spans="1:1" hidden="1" x14ac:dyDescent="0.25">
      <c r="A157" t="s">
        <v>37</v>
      </c>
    </row>
    <row r="158" spans="1:1" hidden="1" x14ac:dyDescent="0.25">
      <c r="A158" t="s">
        <v>73</v>
      </c>
    </row>
    <row r="159" spans="1:1" hidden="1" x14ac:dyDescent="0.25">
      <c r="A159" t="s">
        <v>160</v>
      </c>
    </row>
    <row r="160" spans="1:1" hidden="1" x14ac:dyDescent="0.25">
      <c r="A160" t="s">
        <v>122</v>
      </c>
    </row>
    <row r="161" spans="1:1" hidden="1" x14ac:dyDescent="0.25">
      <c r="A161" t="s">
        <v>160</v>
      </c>
    </row>
    <row r="162" spans="1:1" hidden="1" x14ac:dyDescent="0.25">
      <c r="A162" t="s">
        <v>160</v>
      </c>
    </row>
    <row r="163" spans="1:1" hidden="1" x14ac:dyDescent="0.25">
      <c r="A163" t="s">
        <v>43</v>
      </c>
    </row>
    <row r="164" spans="1:1" hidden="1" x14ac:dyDescent="0.25">
      <c r="A164" t="s">
        <v>63</v>
      </c>
    </row>
    <row r="165" spans="1:1" hidden="1" x14ac:dyDescent="0.25">
      <c r="A165" t="s">
        <v>125</v>
      </c>
    </row>
    <row r="166" spans="1:1" x14ac:dyDescent="0.25">
      <c r="A166" t="s">
        <v>126</v>
      </c>
    </row>
    <row r="167" spans="1:1" hidden="1" x14ac:dyDescent="0.25">
      <c r="A167" t="s">
        <v>160</v>
      </c>
    </row>
    <row r="168" spans="1:1" hidden="1" x14ac:dyDescent="0.25">
      <c r="A168" t="s">
        <v>160</v>
      </c>
    </row>
    <row r="169" spans="1:1" hidden="1" x14ac:dyDescent="0.25">
      <c r="A169" t="s">
        <v>1</v>
      </c>
    </row>
    <row r="170" spans="1:1" hidden="1" x14ac:dyDescent="0.25">
      <c r="A170" t="s">
        <v>68</v>
      </c>
    </row>
    <row r="171" spans="1:1" hidden="1" x14ac:dyDescent="0.25">
      <c r="A171" t="s">
        <v>160</v>
      </c>
    </row>
    <row r="172" spans="1:1" hidden="1" x14ac:dyDescent="0.25">
      <c r="A172" t="s">
        <v>129</v>
      </c>
    </row>
    <row r="173" spans="1:1" hidden="1" x14ac:dyDescent="0.25">
      <c r="A173" t="s">
        <v>160</v>
      </c>
    </row>
    <row r="174" spans="1:1" hidden="1" x14ac:dyDescent="0.25">
      <c r="A174" t="s">
        <v>160</v>
      </c>
    </row>
    <row r="175" spans="1:1" hidden="1" x14ac:dyDescent="0.25">
      <c r="A175" t="s">
        <v>73</v>
      </c>
    </row>
    <row r="176" spans="1:1" hidden="1" x14ac:dyDescent="0.25">
      <c r="A176" t="s">
        <v>160</v>
      </c>
    </row>
    <row r="177" spans="1:1" hidden="1" x14ac:dyDescent="0.25">
      <c r="A177" t="s">
        <v>133</v>
      </c>
    </row>
    <row r="178" spans="1:1" hidden="1" x14ac:dyDescent="0.25">
      <c r="A178" t="s">
        <v>160</v>
      </c>
    </row>
    <row r="179" spans="1:1" hidden="1" x14ac:dyDescent="0.25">
      <c r="A179" t="s">
        <v>160</v>
      </c>
    </row>
    <row r="180" spans="1:1" hidden="1" x14ac:dyDescent="0.25">
      <c r="A180" t="s">
        <v>160</v>
      </c>
    </row>
    <row r="181" spans="1:1" hidden="1" x14ac:dyDescent="0.25">
      <c r="A181" t="s">
        <v>68</v>
      </c>
    </row>
    <row r="182" spans="1:1" hidden="1" x14ac:dyDescent="0.25">
      <c r="A182" t="s">
        <v>160</v>
      </c>
    </row>
    <row r="183" spans="1:1" hidden="1" x14ac:dyDescent="0.25">
      <c r="A183" t="s">
        <v>138</v>
      </c>
    </row>
    <row r="184" spans="1:1" hidden="1" x14ac:dyDescent="0.25">
      <c r="A184" t="s">
        <v>160</v>
      </c>
    </row>
    <row r="185" spans="1:1" hidden="1" x14ac:dyDescent="0.25">
      <c r="A185" t="s">
        <v>160</v>
      </c>
    </row>
    <row r="186" spans="1:1" hidden="1" x14ac:dyDescent="0.25">
      <c r="A186" t="s">
        <v>68</v>
      </c>
    </row>
    <row r="187" spans="1:1" hidden="1" x14ac:dyDescent="0.25">
      <c r="A187" t="s">
        <v>160</v>
      </c>
    </row>
    <row r="188" spans="1:1" hidden="1" x14ac:dyDescent="0.25">
      <c r="A188" t="s">
        <v>142</v>
      </c>
    </row>
    <row r="189" spans="1:1" hidden="1" x14ac:dyDescent="0.25">
      <c r="A189" t="s">
        <v>160</v>
      </c>
    </row>
    <row r="190" spans="1:1" hidden="1" x14ac:dyDescent="0.25">
      <c r="A190" t="s">
        <v>160</v>
      </c>
    </row>
    <row r="191" spans="1:1" hidden="1" x14ac:dyDescent="0.25">
      <c r="A191" t="s">
        <v>68</v>
      </c>
    </row>
    <row r="192" spans="1:1" hidden="1" x14ac:dyDescent="0.25">
      <c r="A192" t="s">
        <v>160</v>
      </c>
    </row>
    <row r="193" spans="1:1" hidden="1" x14ac:dyDescent="0.25">
      <c r="A193" t="s">
        <v>160</v>
      </c>
    </row>
    <row r="194" spans="1:1" hidden="1" x14ac:dyDescent="0.25">
      <c r="A194" t="s">
        <v>160</v>
      </c>
    </row>
    <row r="195" spans="1:1" hidden="1" x14ac:dyDescent="0.25">
      <c r="A195" t="s">
        <v>160</v>
      </c>
    </row>
    <row r="196" spans="1:1" hidden="1" x14ac:dyDescent="0.25">
      <c r="A196" t="s">
        <v>160</v>
      </c>
    </row>
    <row r="197" spans="1:1" hidden="1" x14ac:dyDescent="0.25">
      <c r="A197" t="s">
        <v>160</v>
      </c>
    </row>
    <row r="198" spans="1:1" hidden="1" x14ac:dyDescent="0.25">
      <c r="A198" t="s">
        <v>160</v>
      </c>
    </row>
    <row r="199" spans="1:1" hidden="1" x14ac:dyDescent="0.25">
      <c r="A199" t="s">
        <v>160</v>
      </c>
    </row>
    <row r="200" spans="1:1" hidden="1" x14ac:dyDescent="0.25">
      <c r="A200" t="s">
        <v>160</v>
      </c>
    </row>
    <row r="201" spans="1:1" hidden="1" x14ac:dyDescent="0.25">
      <c r="A201" t="s">
        <v>160</v>
      </c>
    </row>
    <row r="202" spans="1:1" hidden="1" x14ac:dyDescent="0.25">
      <c r="A202" t="s">
        <v>160</v>
      </c>
    </row>
    <row r="203" spans="1:1" hidden="1" x14ac:dyDescent="0.25">
      <c r="A203" t="s">
        <v>160</v>
      </c>
    </row>
    <row r="204" spans="1:1" hidden="1" x14ac:dyDescent="0.25">
      <c r="A204" t="s">
        <v>155</v>
      </c>
    </row>
    <row r="205" spans="1:1" x14ac:dyDescent="0.25">
      <c r="A205" t="s">
        <v>156</v>
      </c>
    </row>
    <row r="206" spans="1:1" hidden="1" x14ac:dyDescent="0.25">
      <c r="A206" t="s">
        <v>160</v>
      </c>
    </row>
    <row r="207" spans="1:1" hidden="1" x14ac:dyDescent="0.25">
      <c r="A207" t="s">
        <v>160</v>
      </c>
    </row>
    <row r="208" spans="1:1" hidden="1" x14ac:dyDescent="0.25">
      <c r="A208" t="s">
        <v>158</v>
      </c>
    </row>
    <row r="209" spans="1:1" hidden="1" x14ac:dyDescent="0.25">
      <c r="A209" t="s">
        <v>160</v>
      </c>
    </row>
    <row r="210" spans="1:1" hidden="1" x14ac:dyDescent="0.25">
      <c r="A210" t="s">
        <v>160</v>
      </c>
    </row>
    <row r="211" spans="1:1" hidden="1" x14ac:dyDescent="0.25">
      <c r="A211" t="s">
        <v>160</v>
      </c>
    </row>
    <row r="212" spans="1:1" hidden="1" x14ac:dyDescent="0.25">
      <c r="A212" t="s">
        <v>160</v>
      </c>
    </row>
    <row r="213" spans="1:1" hidden="1" x14ac:dyDescent="0.25">
      <c r="A213" t="s">
        <v>160</v>
      </c>
    </row>
    <row r="214" spans="1:1" hidden="1" x14ac:dyDescent="0.25">
      <c r="A214" t="s">
        <v>160</v>
      </c>
    </row>
    <row r="215" spans="1:1" hidden="1" x14ac:dyDescent="0.25">
      <c r="A215" t="s">
        <v>160</v>
      </c>
    </row>
    <row r="216" spans="1:1" hidden="1" x14ac:dyDescent="0.25">
      <c r="A216" t="s">
        <v>160</v>
      </c>
    </row>
    <row r="217" spans="1:1" hidden="1" x14ac:dyDescent="0.25">
      <c r="A217" t="s">
        <v>160</v>
      </c>
    </row>
    <row r="218" spans="1:1" hidden="1" x14ac:dyDescent="0.25">
      <c r="A218" t="s">
        <v>160</v>
      </c>
    </row>
    <row r="219" spans="1:1" hidden="1" x14ac:dyDescent="0.25">
      <c r="A219" t="s">
        <v>160</v>
      </c>
    </row>
    <row r="220" spans="1:1" hidden="1" x14ac:dyDescent="0.25">
      <c r="A220" t="s">
        <v>160</v>
      </c>
    </row>
    <row r="221" spans="1:1" hidden="1" x14ac:dyDescent="0.25">
      <c r="A221" t="s">
        <v>160</v>
      </c>
    </row>
    <row r="222" spans="1:1" hidden="1" x14ac:dyDescent="0.25">
      <c r="A222" t="s">
        <v>160</v>
      </c>
    </row>
    <row r="223" spans="1:1" hidden="1" x14ac:dyDescent="0.25">
      <c r="A223" t="s">
        <v>160</v>
      </c>
    </row>
    <row r="224" spans="1:1" hidden="1" x14ac:dyDescent="0.25">
      <c r="A224" t="s">
        <v>160</v>
      </c>
    </row>
    <row r="225" spans="1:1" hidden="1" x14ac:dyDescent="0.25">
      <c r="A225" t="s">
        <v>160</v>
      </c>
    </row>
    <row r="226" spans="1:1" hidden="1" x14ac:dyDescent="0.25">
      <c r="A226" t="s">
        <v>160</v>
      </c>
    </row>
    <row r="227" spans="1:1" hidden="1" x14ac:dyDescent="0.25">
      <c r="A227" t="s">
        <v>160</v>
      </c>
    </row>
    <row r="228" spans="1:1" hidden="1" x14ac:dyDescent="0.25">
      <c r="A228" t="s">
        <v>160</v>
      </c>
    </row>
    <row r="229" spans="1:1" hidden="1" x14ac:dyDescent="0.25">
      <c r="A229" t="s">
        <v>160</v>
      </c>
    </row>
    <row r="230" spans="1:1" hidden="1" x14ac:dyDescent="0.25">
      <c r="A230" t="s">
        <v>160</v>
      </c>
    </row>
    <row r="231" spans="1:1" hidden="1" x14ac:dyDescent="0.25">
      <c r="A231" t="s">
        <v>160</v>
      </c>
    </row>
    <row r="232" spans="1:1" hidden="1" x14ac:dyDescent="0.25">
      <c r="A232" t="s">
        <v>160</v>
      </c>
    </row>
    <row r="233" spans="1:1" hidden="1" x14ac:dyDescent="0.25">
      <c r="A233" t="s">
        <v>160</v>
      </c>
    </row>
    <row r="234" spans="1:1" hidden="1" x14ac:dyDescent="0.25">
      <c r="A234" t="s">
        <v>160</v>
      </c>
    </row>
    <row r="235" spans="1:1" hidden="1" x14ac:dyDescent="0.25">
      <c r="A235" t="s">
        <v>160</v>
      </c>
    </row>
    <row r="236" spans="1:1" hidden="1" x14ac:dyDescent="0.25">
      <c r="A236" t="s">
        <v>160</v>
      </c>
    </row>
    <row r="237" spans="1:1" hidden="1" x14ac:dyDescent="0.25">
      <c r="A237" t="s">
        <v>160</v>
      </c>
    </row>
    <row r="238" spans="1:1" hidden="1" x14ac:dyDescent="0.25">
      <c r="A238" t="s">
        <v>160</v>
      </c>
    </row>
    <row r="239" spans="1:1" hidden="1" x14ac:dyDescent="0.25">
      <c r="A239" t="s">
        <v>160</v>
      </c>
    </row>
    <row r="240" spans="1:1" hidden="1" x14ac:dyDescent="0.25">
      <c r="A240" t="s">
        <v>160</v>
      </c>
    </row>
    <row r="241" spans="1:1" hidden="1" x14ac:dyDescent="0.25">
      <c r="A241" t="s">
        <v>160</v>
      </c>
    </row>
    <row r="242" spans="1:1" hidden="1" x14ac:dyDescent="0.25">
      <c r="A242" t="s">
        <v>160</v>
      </c>
    </row>
    <row r="243" spans="1:1" hidden="1" x14ac:dyDescent="0.25">
      <c r="A243" t="s">
        <v>160</v>
      </c>
    </row>
    <row r="244" spans="1:1" hidden="1" x14ac:dyDescent="0.25">
      <c r="A244" t="s">
        <v>160</v>
      </c>
    </row>
    <row r="245" spans="1:1" hidden="1" x14ac:dyDescent="0.25">
      <c r="A245" t="s">
        <v>160</v>
      </c>
    </row>
    <row r="246" spans="1:1" hidden="1" x14ac:dyDescent="0.25">
      <c r="A246" t="s">
        <v>160</v>
      </c>
    </row>
    <row r="247" spans="1:1" hidden="1" x14ac:dyDescent="0.25">
      <c r="A247" t="s">
        <v>160</v>
      </c>
    </row>
    <row r="248" spans="1:1" hidden="1" x14ac:dyDescent="0.25">
      <c r="A248" t="s">
        <v>160</v>
      </c>
    </row>
    <row r="249" spans="1:1" hidden="1" x14ac:dyDescent="0.25">
      <c r="A249" t="s">
        <v>160</v>
      </c>
    </row>
    <row r="250" spans="1:1" hidden="1" x14ac:dyDescent="0.25">
      <c r="A250" t="s">
        <v>160</v>
      </c>
    </row>
    <row r="251" spans="1:1" hidden="1" x14ac:dyDescent="0.25">
      <c r="A251" t="s">
        <v>160</v>
      </c>
    </row>
    <row r="252" spans="1:1" hidden="1" x14ac:dyDescent="0.25">
      <c r="A252" t="s">
        <v>160</v>
      </c>
    </row>
    <row r="253" spans="1:1" hidden="1" x14ac:dyDescent="0.25">
      <c r="A253" t="s">
        <v>160</v>
      </c>
    </row>
    <row r="254" spans="1:1" hidden="1" x14ac:dyDescent="0.25">
      <c r="A254" t="s">
        <v>160</v>
      </c>
    </row>
    <row r="255" spans="1:1" hidden="1" x14ac:dyDescent="0.25">
      <c r="A255" t="s">
        <v>160</v>
      </c>
    </row>
    <row r="256" spans="1:1" hidden="1" x14ac:dyDescent="0.25">
      <c r="A256" t="s">
        <v>160</v>
      </c>
    </row>
    <row r="257" spans="1:1" hidden="1" x14ac:dyDescent="0.25">
      <c r="A257" t="s">
        <v>160</v>
      </c>
    </row>
    <row r="258" spans="1:1" hidden="1" x14ac:dyDescent="0.25">
      <c r="A258" t="s">
        <v>160</v>
      </c>
    </row>
    <row r="259" spans="1:1" hidden="1" x14ac:dyDescent="0.25">
      <c r="A259" t="s">
        <v>160</v>
      </c>
    </row>
    <row r="260" spans="1:1" hidden="1" x14ac:dyDescent="0.25">
      <c r="A260" t="s">
        <v>160</v>
      </c>
    </row>
    <row r="261" spans="1:1" hidden="1" x14ac:dyDescent="0.25">
      <c r="A261" t="s">
        <v>160</v>
      </c>
    </row>
    <row r="262" spans="1:1" hidden="1" x14ac:dyDescent="0.25">
      <c r="A262" t="s">
        <v>160</v>
      </c>
    </row>
    <row r="263" spans="1:1" hidden="1" x14ac:dyDescent="0.25">
      <c r="A263" t="s">
        <v>160</v>
      </c>
    </row>
    <row r="264" spans="1:1" hidden="1" x14ac:dyDescent="0.25">
      <c r="A264" t="s">
        <v>160</v>
      </c>
    </row>
    <row r="265" spans="1:1" hidden="1" x14ac:dyDescent="0.25">
      <c r="A265" t="s">
        <v>160</v>
      </c>
    </row>
    <row r="266" spans="1:1" hidden="1" x14ac:dyDescent="0.25">
      <c r="A266" t="s">
        <v>160</v>
      </c>
    </row>
    <row r="267" spans="1:1" hidden="1" x14ac:dyDescent="0.25">
      <c r="A267" t="s">
        <v>160</v>
      </c>
    </row>
    <row r="268" spans="1:1" hidden="1" x14ac:dyDescent="0.25">
      <c r="A268" t="s">
        <v>160</v>
      </c>
    </row>
    <row r="269" spans="1:1" hidden="1" x14ac:dyDescent="0.25">
      <c r="A269" t="s">
        <v>160</v>
      </c>
    </row>
    <row r="270" spans="1:1" hidden="1" x14ac:dyDescent="0.25">
      <c r="A270" t="s">
        <v>160</v>
      </c>
    </row>
    <row r="271" spans="1:1" hidden="1" x14ac:dyDescent="0.25">
      <c r="A271" t="s">
        <v>160</v>
      </c>
    </row>
    <row r="272" spans="1:1" hidden="1" x14ac:dyDescent="0.25">
      <c r="A272" t="s">
        <v>160</v>
      </c>
    </row>
    <row r="273" spans="1:1" hidden="1" x14ac:dyDescent="0.25">
      <c r="A273" t="s">
        <v>160</v>
      </c>
    </row>
    <row r="274" spans="1:1" hidden="1" x14ac:dyDescent="0.25">
      <c r="A274" t="s">
        <v>160</v>
      </c>
    </row>
    <row r="275" spans="1:1" hidden="1" x14ac:dyDescent="0.25">
      <c r="A275" t="s">
        <v>160</v>
      </c>
    </row>
    <row r="276" spans="1:1" hidden="1" x14ac:dyDescent="0.25">
      <c r="A276" t="s">
        <v>160</v>
      </c>
    </row>
    <row r="277" spans="1:1" hidden="1" x14ac:dyDescent="0.25">
      <c r="A277" t="s">
        <v>160</v>
      </c>
    </row>
    <row r="278" spans="1:1" hidden="1" x14ac:dyDescent="0.25">
      <c r="A278" t="s">
        <v>160</v>
      </c>
    </row>
    <row r="279" spans="1:1" hidden="1" x14ac:dyDescent="0.25">
      <c r="A279" t="s">
        <v>160</v>
      </c>
    </row>
    <row r="280" spans="1:1" hidden="1" x14ac:dyDescent="0.25">
      <c r="A280" t="s">
        <v>160</v>
      </c>
    </row>
    <row r="281" spans="1:1" hidden="1" x14ac:dyDescent="0.25">
      <c r="A281" t="s">
        <v>160</v>
      </c>
    </row>
    <row r="282" spans="1:1" hidden="1" x14ac:dyDescent="0.25">
      <c r="A282" t="s">
        <v>160</v>
      </c>
    </row>
    <row r="283" spans="1:1" hidden="1" x14ac:dyDescent="0.25">
      <c r="A283" t="s">
        <v>160</v>
      </c>
    </row>
    <row r="284" spans="1:1" hidden="1" x14ac:dyDescent="0.25">
      <c r="A284" t="s">
        <v>160</v>
      </c>
    </row>
    <row r="285" spans="1:1" hidden="1" x14ac:dyDescent="0.25">
      <c r="A285" t="s">
        <v>160</v>
      </c>
    </row>
    <row r="286" spans="1:1" hidden="1" x14ac:dyDescent="0.25">
      <c r="A286" t="s">
        <v>160</v>
      </c>
    </row>
    <row r="287" spans="1:1" hidden="1" x14ac:dyDescent="0.25">
      <c r="A287" t="s">
        <v>160</v>
      </c>
    </row>
    <row r="288" spans="1:1" hidden="1" x14ac:dyDescent="0.25">
      <c r="A288" t="s">
        <v>160</v>
      </c>
    </row>
    <row r="289" spans="1:1" hidden="1" x14ac:dyDescent="0.25">
      <c r="A289" t="s">
        <v>160</v>
      </c>
    </row>
    <row r="290" spans="1:1" hidden="1" x14ac:dyDescent="0.25">
      <c r="A290" t="s">
        <v>160</v>
      </c>
    </row>
    <row r="291" spans="1:1" hidden="1" x14ac:dyDescent="0.25">
      <c r="A291" t="s">
        <v>160</v>
      </c>
    </row>
    <row r="292" spans="1:1" hidden="1" x14ac:dyDescent="0.25">
      <c r="A292" t="s">
        <v>160</v>
      </c>
    </row>
    <row r="293" spans="1:1" hidden="1" x14ac:dyDescent="0.25">
      <c r="A293" t="s">
        <v>160</v>
      </c>
    </row>
    <row r="294" spans="1:1" hidden="1" x14ac:dyDescent="0.25">
      <c r="A294" t="s">
        <v>160</v>
      </c>
    </row>
    <row r="295" spans="1:1" hidden="1" x14ac:dyDescent="0.25">
      <c r="A295" t="s">
        <v>160</v>
      </c>
    </row>
    <row r="296" spans="1:1" hidden="1" x14ac:dyDescent="0.25">
      <c r="A296" t="s">
        <v>160</v>
      </c>
    </row>
    <row r="297" spans="1:1" hidden="1" x14ac:dyDescent="0.25">
      <c r="A297" t="s">
        <v>160</v>
      </c>
    </row>
    <row r="298" spans="1:1" hidden="1" x14ac:dyDescent="0.25">
      <c r="A298" t="s">
        <v>160</v>
      </c>
    </row>
    <row r="299" spans="1:1" hidden="1" x14ac:dyDescent="0.25">
      <c r="A299" t="s">
        <v>160</v>
      </c>
    </row>
    <row r="300" spans="1:1" hidden="1" x14ac:dyDescent="0.25">
      <c r="A300" t="s">
        <v>160</v>
      </c>
    </row>
    <row r="301" spans="1:1" hidden="1" x14ac:dyDescent="0.25">
      <c r="A301" t="s">
        <v>160</v>
      </c>
    </row>
    <row r="302" spans="1:1" hidden="1" x14ac:dyDescent="0.25">
      <c r="A302" t="s">
        <v>160</v>
      </c>
    </row>
    <row r="303" spans="1:1" hidden="1" x14ac:dyDescent="0.25">
      <c r="A303" t="s">
        <v>160</v>
      </c>
    </row>
    <row r="304" spans="1:1" hidden="1" x14ac:dyDescent="0.25">
      <c r="A304" t="s">
        <v>160</v>
      </c>
    </row>
    <row r="305" spans="1:1" hidden="1" x14ac:dyDescent="0.25">
      <c r="A305" t="s">
        <v>160</v>
      </c>
    </row>
    <row r="306" spans="1:1" hidden="1" x14ac:dyDescent="0.25">
      <c r="A306" t="s">
        <v>160</v>
      </c>
    </row>
    <row r="307" spans="1:1" hidden="1" x14ac:dyDescent="0.25">
      <c r="A307" t="s">
        <v>160</v>
      </c>
    </row>
    <row r="308" spans="1:1" hidden="1" x14ac:dyDescent="0.25">
      <c r="A308" t="s">
        <v>160</v>
      </c>
    </row>
    <row r="309" spans="1:1" hidden="1" x14ac:dyDescent="0.25">
      <c r="A309" t="s">
        <v>160</v>
      </c>
    </row>
    <row r="310" spans="1:1" hidden="1" x14ac:dyDescent="0.25">
      <c r="A310" t="s">
        <v>160</v>
      </c>
    </row>
    <row r="311" spans="1:1" hidden="1" x14ac:dyDescent="0.25">
      <c r="A311" t="s">
        <v>160</v>
      </c>
    </row>
    <row r="312" spans="1:1" hidden="1" x14ac:dyDescent="0.25">
      <c r="A312" t="s">
        <v>160</v>
      </c>
    </row>
    <row r="313" spans="1:1" hidden="1" x14ac:dyDescent="0.25">
      <c r="A313" t="s">
        <v>160</v>
      </c>
    </row>
    <row r="314" spans="1:1" hidden="1" x14ac:dyDescent="0.25">
      <c r="A314" t="s">
        <v>160</v>
      </c>
    </row>
    <row r="315" spans="1:1" hidden="1" x14ac:dyDescent="0.25">
      <c r="A315" t="s">
        <v>160</v>
      </c>
    </row>
    <row r="316" spans="1:1" hidden="1" x14ac:dyDescent="0.25">
      <c r="A316" t="s">
        <v>160</v>
      </c>
    </row>
    <row r="317" spans="1:1" hidden="1" x14ac:dyDescent="0.25">
      <c r="A317" t="s">
        <v>160</v>
      </c>
    </row>
    <row r="318" spans="1:1" hidden="1" x14ac:dyDescent="0.25">
      <c r="A318" t="s">
        <v>160</v>
      </c>
    </row>
    <row r="319" spans="1:1" hidden="1" x14ac:dyDescent="0.25">
      <c r="A319" t="s">
        <v>160</v>
      </c>
    </row>
    <row r="320" spans="1:1" hidden="1" x14ac:dyDescent="0.25">
      <c r="A320" t="s">
        <v>160</v>
      </c>
    </row>
    <row r="321" spans="1:1" hidden="1" x14ac:dyDescent="0.25">
      <c r="A321" t="s">
        <v>160</v>
      </c>
    </row>
    <row r="322" spans="1:1" hidden="1" x14ac:dyDescent="0.25">
      <c r="A322" t="s">
        <v>160</v>
      </c>
    </row>
    <row r="323" spans="1:1" hidden="1" x14ac:dyDescent="0.25">
      <c r="A323" t="s">
        <v>160</v>
      </c>
    </row>
    <row r="324" spans="1:1" hidden="1" x14ac:dyDescent="0.25">
      <c r="A324" t="s">
        <v>160</v>
      </c>
    </row>
    <row r="325" spans="1:1" hidden="1" x14ac:dyDescent="0.25">
      <c r="A325" t="s">
        <v>160</v>
      </c>
    </row>
    <row r="326" spans="1:1" hidden="1" x14ac:dyDescent="0.25">
      <c r="A326" t="s">
        <v>160</v>
      </c>
    </row>
    <row r="327" spans="1:1" hidden="1" x14ac:dyDescent="0.25">
      <c r="A327" t="s">
        <v>160</v>
      </c>
    </row>
    <row r="328" spans="1:1" hidden="1" x14ac:dyDescent="0.25">
      <c r="A328" t="s">
        <v>160</v>
      </c>
    </row>
    <row r="329" spans="1:1" hidden="1" x14ac:dyDescent="0.25">
      <c r="A329" t="s">
        <v>160</v>
      </c>
    </row>
    <row r="330" spans="1:1" hidden="1" x14ac:dyDescent="0.25">
      <c r="A330" t="s">
        <v>160</v>
      </c>
    </row>
    <row r="331" spans="1:1" hidden="1" x14ac:dyDescent="0.25">
      <c r="A331" t="s">
        <v>160</v>
      </c>
    </row>
    <row r="332" spans="1:1" hidden="1" x14ac:dyDescent="0.25">
      <c r="A332" t="s">
        <v>160</v>
      </c>
    </row>
    <row r="333" spans="1:1" hidden="1" x14ac:dyDescent="0.25">
      <c r="A333" t="s">
        <v>160</v>
      </c>
    </row>
    <row r="334" spans="1:1" hidden="1" x14ac:dyDescent="0.25">
      <c r="A334" t="s">
        <v>160</v>
      </c>
    </row>
    <row r="335" spans="1:1" hidden="1" x14ac:dyDescent="0.25">
      <c r="A335" t="s">
        <v>160</v>
      </c>
    </row>
    <row r="336" spans="1:1" hidden="1" x14ac:dyDescent="0.25">
      <c r="A336" t="s">
        <v>160</v>
      </c>
    </row>
    <row r="337" spans="1:1" hidden="1" x14ac:dyDescent="0.25">
      <c r="A337" t="s">
        <v>160</v>
      </c>
    </row>
    <row r="338" spans="1:1" hidden="1" x14ac:dyDescent="0.25">
      <c r="A338" t="s">
        <v>160</v>
      </c>
    </row>
    <row r="339" spans="1:1" hidden="1" x14ac:dyDescent="0.25">
      <c r="A339" t="s">
        <v>160</v>
      </c>
    </row>
    <row r="340" spans="1:1" hidden="1" x14ac:dyDescent="0.25">
      <c r="A340" t="s">
        <v>160</v>
      </c>
    </row>
    <row r="341" spans="1:1" hidden="1" x14ac:dyDescent="0.25">
      <c r="A341" t="s">
        <v>160</v>
      </c>
    </row>
    <row r="342" spans="1:1" hidden="1" x14ac:dyDescent="0.25">
      <c r="A342" t="s">
        <v>160</v>
      </c>
    </row>
    <row r="343" spans="1:1" hidden="1" x14ac:dyDescent="0.25">
      <c r="A343" t="s">
        <v>160</v>
      </c>
    </row>
    <row r="344" spans="1:1" hidden="1" x14ac:dyDescent="0.25">
      <c r="A344" t="s">
        <v>160</v>
      </c>
    </row>
    <row r="345" spans="1:1" hidden="1" x14ac:dyDescent="0.25">
      <c r="A345" t="s">
        <v>160</v>
      </c>
    </row>
    <row r="346" spans="1:1" hidden="1" x14ac:dyDescent="0.25">
      <c r="A346" t="s">
        <v>160</v>
      </c>
    </row>
    <row r="347" spans="1:1" hidden="1" x14ac:dyDescent="0.25">
      <c r="A347" t="s">
        <v>160</v>
      </c>
    </row>
    <row r="348" spans="1:1" hidden="1" x14ac:dyDescent="0.25">
      <c r="A348" t="s">
        <v>160</v>
      </c>
    </row>
    <row r="349" spans="1:1" hidden="1" x14ac:dyDescent="0.25">
      <c r="A349" t="s">
        <v>160</v>
      </c>
    </row>
    <row r="350" spans="1:1" hidden="1" x14ac:dyDescent="0.25">
      <c r="A350" t="s">
        <v>160</v>
      </c>
    </row>
    <row r="351" spans="1:1" hidden="1" x14ac:dyDescent="0.25">
      <c r="A351" t="s">
        <v>160</v>
      </c>
    </row>
    <row r="352" spans="1:1" hidden="1" x14ac:dyDescent="0.25">
      <c r="A352" t="s">
        <v>160</v>
      </c>
    </row>
    <row r="353" spans="1:1" hidden="1" x14ac:dyDescent="0.25">
      <c r="A353" t="s">
        <v>160</v>
      </c>
    </row>
    <row r="354" spans="1:1" hidden="1" x14ac:dyDescent="0.25">
      <c r="A354" t="s">
        <v>160</v>
      </c>
    </row>
    <row r="355" spans="1:1" hidden="1" x14ac:dyDescent="0.25">
      <c r="A355" t="s">
        <v>160</v>
      </c>
    </row>
    <row r="356" spans="1:1" hidden="1" x14ac:dyDescent="0.25">
      <c r="A356" t="s">
        <v>160</v>
      </c>
    </row>
    <row r="357" spans="1:1" hidden="1" x14ac:dyDescent="0.25">
      <c r="A357" t="s">
        <v>160</v>
      </c>
    </row>
    <row r="358" spans="1:1" hidden="1" x14ac:dyDescent="0.25">
      <c r="A358" t="s">
        <v>160</v>
      </c>
    </row>
    <row r="359" spans="1:1" hidden="1" x14ac:dyDescent="0.25">
      <c r="A359" t="s">
        <v>160</v>
      </c>
    </row>
    <row r="360" spans="1:1" hidden="1" x14ac:dyDescent="0.25">
      <c r="A360" t="s">
        <v>160</v>
      </c>
    </row>
    <row r="361" spans="1:1" hidden="1" x14ac:dyDescent="0.25">
      <c r="A361" t="s">
        <v>160</v>
      </c>
    </row>
    <row r="362" spans="1:1" hidden="1" x14ac:dyDescent="0.25">
      <c r="A362" t="s">
        <v>160</v>
      </c>
    </row>
    <row r="363" spans="1:1" hidden="1" x14ac:dyDescent="0.25">
      <c r="A363" t="s">
        <v>160</v>
      </c>
    </row>
    <row r="364" spans="1:1" hidden="1" x14ac:dyDescent="0.25">
      <c r="A364" t="s">
        <v>160</v>
      </c>
    </row>
    <row r="365" spans="1:1" hidden="1" x14ac:dyDescent="0.25">
      <c r="A365" t="s">
        <v>160</v>
      </c>
    </row>
    <row r="366" spans="1:1" hidden="1" x14ac:dyDescent="0.25">
      <c r="A366" t="s">
        <v>160</v>
      </c>
    </row>
    <row r="367" spans="1:1" hidden="1" x14ac:dyDescent="0.25">
      <c r="A367" t="s">
        <v>160</v>
      </c>
    </row>
    <row r="368" spans="1:1" hidden="1" x14ac:dyDescent="0.25">
      <c r="A368" t="s">
        <v>160</v>
      </c>
    </row>
    <row r="369" spans="1:1" hidden="1" x14ac:dyDescent="0.25">
      <c r="A369" t="s">
        <v>160</v>
      </c>
    </row>
    <row r="370" spans="1:1" hidden="1" x14ac:dyDescent="0.25">
      <c r="A370" t="s">
        <v>160</v>
      </c>
    </row>
    <row r="371" spans="1:1" hidden="1" x14ac:dyDescent="0.25">
      <c r="A371" t="s">
        <v>160</v>
      </c>
    </row>
    <row r="372" spans="1:1" hidden="1" x14ac:dyDescent="0.25">
      <c r="A372" t="s">
        <v>160</v>
      </c>
    </row>
    <row r="373" spans="1:1" hidden="1" x14ac:dyDescent="0.25">
      <c r="A373" t="s">
        <v>160</v>
      </c>
    </row>
    <row r="374" spans="1:1" hidden="1" x14ac:dyDescent="0.25">
      <c r="A374" t="s">
        <v>160</v>
      </c>
    </row>
    <row r="375" spans="1:1" hidden="1" x14ac:dyDescent="0.25">
      <c r="A375" t="s">
        <v>160</v>
      </c>
    </row>
    <row r="376" spans="1:1" hidden="1" x14ac:dyDescent="0.25">
      <c r="A376" t="s">
        <v>160</v>
      </c>
    </row>
    <row r="377" spans="1:1" hidden="1" x14ac:dyDescent="0.25">
      <c r="A377" t="s">
        <v>160</v>
      </c>
    </row>
    <row r="378" spans="1:1" hidden="1" x14ac:dyDescent="0.25">
      <c r="A378" t="s">
        <v>160</v>
      </c>
    </row>
    <row r="379" spans="1:1" hidden="1" x14ac:dyDescent="0.25">
      <c r="A379" t="s">
        <v>160</v>
      </c>
    </row>
    <row r="380" spans="1:1" hidden="1" x14ac:dyDescent="0.25">
      <c r="A380" t="s">
        <v>160</v>
      </c>
    </row>
    <row r="381" spans="1:1" hidden="1" x14ac:dyDescent="0.25">
      <c r="A381" t="s">
        <v>160</v>
      </c>
    </row>
    <row r="382" spans="1:1" hidden="1" x14ac:dyDescent="0.25">
      <c r="A382" t="s">
        <v>160</v>
      </c>
    </row>
    <row r="383" spans="1:1" hidden="1" x14ac:dyDescent="0.25">
      <c r="A383" t="s">
        <v>160</v>
      </c>
    </row>
    <row r="384" spans="1:1" hidden="1" x14ac:dyDescent="0.25">
      <c r="A384" t="s">
        <v>160</v>
      </c>
    </row>
    <row r="385" spans="1:1" hidden="1" x14ac:dyDescent="0.25">
      <c r="A385" t="s">
        <v>160</v>
      </c>
    </row>
    <row r="386" spans="1:1" hidden="1" x14ac:dyDescent="0.25">
      <c r="A386" t="s">
        <v>160</v>
      </c>
    </row>
    <row r="387" spans="1:1" hidden="1" x14ac:dyDescent="0.25">
      <c r="A387" t="s">
        <v>160</v>
      </c>
    </row>
    <row r="388" spans="1:1" hidden="1" x14ac:dyDescent="0.25">
      <c r="A388" t="s">
        <v>160</v>
      </c>
    </row>
    <row r="389" spans="1:1" hidden="1" x14ac:dyDescent="0.25">
      <c r="A389" t="s">
        <v>160</v>
      </c>
    </row>
    <row r="390" spans="1:1" hidden="1" x14ac:dyDescent="0.25">
      <c r="A390" t="s">
        <v>160</v>
      </c>
    </row>
    <row r="391" spans="1:1" hidden="1" x14ac:dyDescent="0.25">
      <c r="A391" t="s">
        <v>160</v>
      </c>
    </row>
    <row r="392" spans="1:1" hidden="1" x14ac:dyDescent="0.25">
      <c r="A392" t="s">
        <v>160</v>
      </c>
    </row>
    <row r="393" spans="1:1" hidden="1" x14ac:dyDescent="0.25">
      <c r="A393" t="s">
        <v>160</v>
      </c>
    </row>
    <row r="394" spans="1:1" hidden="1" x14ac:dyDescent="0.25">
      <c r="A394" t="s">
        <v>160</v>
      </c>
    </row>
    <row r="395" spans="1:1" hidden="1" x14ac:dyDescent="0.25">
      <c r="A395" t="s">
        <v>160</v>
      </c>
    </row>
    <row r="396" spans="1:1" hidden="1" x14ac:dyDescent="0.25">
      <c r="A396" t="s">
        <v>160</v>
      </c>
    </row>
    <row r="397" spans="1:1" hidden="1" x14ac:dyDescent="0.25">
      <c r="A397" t="s">
        <v>160</v>
      </c>
    </row>
    <row r="398" spans="1:1" hidden="1" x14ac:dyDescent="0.25">
      <c r="A398" t="s">
        <v>160</v>
      </c>
    </row>
    <row r="399" spans="1:1" hidden="1" x14ac:dyDescent="0.25">
      <c r="A399" t="s">
        <v>160</v>
      </c>
    </row>
    <row r="400" spans="1:1" hidden="1" x14ac:dyDescent="0.25">
      <c r="A400" t="s">
        <v>160</v>
      </c>
    </row>
    <row r="401" spans="1:1" hidden="1" x14ac:dyDescent="0.25">
      <c r="A401" t="s">
        <v>160</v>
      </c>
    </row>
    <row r="402" spans="1:1" hidden="1" x14ac:dyDescent="0.25">
      <c r="A402" t="s">
        <v>160</v>
      </c>
    </row>
    <row r="403" spans="1:1" hidden="1" x14ac:dyDescent="0.25">
      <c r="A403" t="s">
        <v>160</v>
      </c>
    </row>
    <row r="404" spans="1:1" hidden="1" x14ac:dyDescent="0.25">
      <c r="A404" t="s">
        <v>160</v>
      </c>
    </row>
    <row r="405" spans="1:1" hidden="1" x14ac:dyDescent="0.25">
      <c r="A405" t="s">
        <v>160</v>
      </c>
    </row>
    <row r="406" spans="1:1" hidden="1" x14ac:dyDescent="0.25">
      <c r="A406" t="s">
        <v>160</v>
      </c>
    </row>
    <row r="407" spans="1:1" hidden="1" x14ac:dyDescent="0.25">
      <c r="A407" t="s">
        <v>160</v>
      </c>
    </row>
    <row r="408" spans="1:1" hidden="1" x14ac:dyDescent="0.25">
      <c r="A408" t="s">
        <v>160</v>
      </c>
    </row>
    <row r="409" spans="1:1" hidden="1" x14ac:dyDescent="0.25">
      <c r="A409" t="s">
        <v>160</v>
      </c>
    </row>
    <row r="410" spans="1:1" hidden="1" x14ac:dyDescent="0.25">
      <c r="A410" t="s">
        <v>160</v>
      </c>
    </row>
    <row r="411" spans="1:1" hidden="1" x14ac:dyDescent="0.25">
      <c r="A411" t="s">
        <v>160</v>
      </c>
    </row>
    <row r="412" spans="1:1" hidden="1" x14ac:dyDescent="0.25">
      <c r="A412" t="s">
        <v>160</v>
      </c>
    </row>
    <row r="413" spans="1:1" hidden="1" x14ac:dyDescent="0.25">
      <c r="A413" t="s">
        <v>160</v>
      </c>
    </row>
    <row r="414" spans="1:1" hidden="1" x14ac:dyDescent="0.25">
      <c r="A414" t="s">
        <v>160</v>
      </c>
    </row>
    <row r="415" spans="1:1" hidden="1" x14ac:dyDescent="0.25">
      <c r="A415" t="s">
        <v>160</v>
      </c>
    </row>
    <row r="416" spans="1:1" hidden="1" x14ac:dyDescent="0.25">
      <c r="A416" t="s">
        <v>160</v>
      </c>
    </row>
    <row r="417" spans="1:1" hidden="1" x14ac:dyDescent="0.25">
      <c r="A417" t="s">
        <v>160</v>
      </c>
    </row>
    <row r="418" spans="1:1" hidden="1" x14ac:dyDescent="0.25">
      <c r="A418" t="s">
        <v>160</v>
      </c>
    </row>
    <row r="419" spans="1:1" hidden="1" x14ac:dyDescent="0.25">
      <c r="A419" t="s">
        <v>160</v>
      </c>
    </row>
    <row r="420" spans="1:1" hidden="1" x14ac:dyDescent="0.25">
      <c r="A420" t="s">
        <v>160</v>
      </c>
    </row>
    <row r="421" spans="1:1" hidden="1" x14ac:dyDescent="0.25">
      <c r="A421" t="s">
        <v>160</v>
      </c>
    </row>
    <row r="422" spans="1:1" hidden="1" x14ac:dyDescent="0.25">
      <c r="A422" t="s">
        <v>160</v>
      </c>
    </row>
    <row r="423" spans="1:1" hidden="1" x14ac:dyDescent="0.25">
      <c r="A423" t="s">
        <v>160</v>
      </c>
    </row>
    <row r="424" spans="1:1" hidden="1" x14ac:dyDescent="0.25">
      <c r="A424" t="s">
        <v>160</v>
      </c>
    </row>
    <row r="425" spans="1:1" hidden="1" x14ac:dyDescent="0.25">
      <c r="A425" t="s">
        <v>160</v>
      </c>
    </row>
    <row r="426" spans="1:1" hidden="1" x14ac:dyDescent="0.25">
      <c r="A426" t="s">
        <v>160</v>
      </c>
    </row>
    <row r="427" spans="1:1" hidden="1" x14ac:dyDescent="0.25">
      <c r="A427" t="s">
        <v>160</v>
      </c>
    </row>
    <row r="428" spans="1:1" hidden="1" x14ac:dyDescent="0.25">
      <c r="A428" t="s">
        <v>160</v>
      </c>
    </row>
    <row r="429" spans="1:1" hidden="1" x14ac:dyDescent="0.25">
      <c r="A429" t="s">
        <v>160</v>
      </c>
    </row>
    <row r="430" spans="1:1" hidden="1" x14ac:dyDescent="0.25">
      <c r="A430" t="s">
        <v>160</v>
      </c>
    </row>
    <row r="431" spans="1:1" hidden="1" x14ac:dyDescent="0.25">
      <c r="A431" t="s">
        <v>160</v>
      </c>
    </row>
    <row r="432" spans="1:1" hidden="1" x14ac:dyDescent="0.25">
      <c r="A432" t="s">
        <v>160</v>
      </c>
    </row>
    <row r="433" spans="1:1" hidden="1" x14ac:dyDescent="0.25">
      <c r="A433" t="s">
        <v>160</v>
      </c>
    </row>
    <row r="434" spans="1:1" hidden="1" x14ac:dyDescent="0.25">
      <c r="A434" t="s">
        <v>160</v>
      </c>
    </row>
    <row r="435" spans="1:1" hidden="1" x14ac:dyDescent="0.25">
      <c r="A435" t="s">
        <v>160</v>
      </c>
    </row>
    <row r="436" spans="1:1" hidden="1" x14ac:dyDescent="0.25">
      <c r="A436" t="s">
        <v>160</v>
      </c>
    </row>
    <row r="437" spans="1:1" hidden="1" x14ac:dyDescent="0.25">
      <c r="A437" t="s">
        <v>160</v>
      </c>
    </row>
    <row r="438" spans="1:1" hidden="1" x14ac:dyDescent="0.25">
      <c r="A438" t="s">
        <v>160</v>
      </c>
    </row>
    <row r="439" spans="1:1" hidden="1" x14ac:dyDescent="0.25">
      <c r="A439" t="s">
        <v>160</v>
      </c>
    </row>
    <row r="440" spans="1:1" hidden="1" x14ac:dyDescent="0.25">
      <c r="A440" t="s">
        <v>160</v>
      </c>
    </row>
    <row r="441" spans="1:1" hidden="1" x14ac:dyDescent="0.25">
      <c r="A441" t="s">
        <v>160</v>
      </c>
    </row>
    <row r="442" spans="1:1" hidden="1" x14ac:dyDescent="0.25">
      <c r="A442" t="s">
        <v>160</v>
      </c>
    </row>
    <row r="443" spans="1:1" hidden="1" x14ac:dyDescent="0.25">
      <c r="A443" t="s">
        <v>160</v>
      </c>
    </row>
    <row r="444" spans="1:1" hidden="1" x14ac:dyDescent="0.25">
      <c r="A444" t="s">
        <v>160</v>
      </c>
    </row>
    <row r="445" spans="1:1" hidden="1" x14ac:dyDescent="0.25">
      <c r="A445" t="s">
        <v>160</v>
      </c>
    </row>
    <row r="446" spans="1:1" hidden="1" x14ac:dyDescent="0.25">
      <c r="A446" t="s">
        <v>160</v>
      </c>
    </row>
    <row r="447" spans="1:1" hidden="1" x14ac:dyDescent="0.25">
      <c r="A447" t="s">
        <v>160</v>
      </c>
    </row>
    <row r="448" spans="1:1" hidden="1" x14ac:dyDescent="0.25">
      <c r="A448" t="s">
        <v>160</v>
      </c>
    </row>
    <row r="449" spans="1:1" hidden="1" x14ac:dyDescent="0.25">
      <c r="A449" t="s">
        <v>160</v>
      </c>
    </row>
    <row r="450" spans="1:1" hidden="1" x14ac:dyDescent="0.25">
      <c r="A450" t="s">
        <v>160</v>
      </c>
    </row>
    <row r="451" spans="1:1" hidden="1" x14ac:dyDescent="0.25">
      <c r="A451" t="s">
        <v>160</v>
      </c>
    </row>
    <row r="452" spans="1:1" hidden="1" x14ac:dyDescent="0.25">
      <c r="A452" t="s">
        <v>160</v>
      </c>
    </row>
    <row r="453" spans="1:1" hidden="1" x14ac:dyDescent="0.25">
      <c r="A453" t="s">
        <v>160</v>
      </c>
    </row>
    <row r="454" spans="1:1" hidden="1" x14ac:dyDescent="0.25">
      <c r="A454" t="s">
        <v>160</v>
      </c>
    </row>
    <row r="455" spans="1:1" hidden="1" x14ac:dyDescent="0.25">
      <c r="A455" t="s">
        <v>160</v>
      </c>
    </row>
    <row r="456" spans="1:1" hidden="1" x14ac:dyDescent="0.25">
      <c r="A456" t="s">
        <v>160</v>
      </c>
    </row>
    <row r="457" spans="1:1" hidden="1" x14ac:dyDescent="0.25">
      <c r="A457" t="s">
        <v>160</v>
      </c>
    </row>
    <row r="458" spans="1:1" hidden="1" x14ac:dyDescent="0.25">
      <c r="A458" t="s">
        <v>160</v>
      </c>
    </row>
    <row r="459" spans="1:1" hidden="1" x14ac:dyDescent="0.25">
      <c r="A459" t="s">
        <v>160</v>
      </c>
    </row>
    <row r="460" spans="1:1" hidden="1" x14ac:dyDescent="0.25">
      <c r="A460" t="s">
        <v>160</v>
      </c>
    </row>
    <row r="461" spans="1:1" hidden="1" x14ac:dyDescent="0.25">
      <c r="A461" t="s">
        <v>160</v>
      </c>
    </row>
    <row r="462" spans="1:1" hidden="1" x14ac:dyDescent="0.25">
      <c r="A462" t="s">
        <v>160</v>
      </c>
    </row>
    <row r="463" spans="1:1" hidden="1" x14ac:dyDescent="0.25">
      <c r="A463" t="s">
        <v>160</v>
      </c>
    </row>
    <row r="464" spans="1:1" hidden="1" x14ac:dyDescent="0.25">
      <c r="A464" t="s">
        <v>160</v>
      </c>
    </row>
    <row r="465" spans="1:1" hidden="1" x14ac:dyDescent="0.25">
      <c r="A465" t="s">
        <v>160</v>
      </c>
    </row>
    <row r="466" spans="1:1" hidden="1" x14ac:dyDescent="0.25">
      <c r="A466" t="s">
        <v>160</v>
      </c>
    </row>
    <row r="467" spans="1:1" hidden="1" x14ac:dyDescent="0.25">
      <c r="A467" t="s">
        <v>160</v>
      </c>
    </row>
    <row r="468" spans="1:1" hidden="1" x14ac:dyDescent="0.25">
      <c r="A468" t="s">
        <v>160</v>
      </c>
    </row>
    <row r="469" spans="1:1" hidden="1" x14ac:dyDescent="0.25">
      <c r="A469" t="s">
        <v>160</v>
      </c>
    </row>
    <row r="470" spans="1:1" hidden="1" x14ac:dyDescent="0.25">
      <c r="A470" t="s">
        <v>160</v>
      </c>
    </row>
    <row r="471" spans="1:1" hidden="1" x14ac:dyDescent="0.25">
      <c r="A471" t="s">
        <v>160</v>
      </c>
    </row>
    <row r="472" spans="1:1" hidden="1" x14ac:dyDescent="0.25">
      <c r="A472" t="s">
        <v>160</v>
      </c>
    </row>
    <row r="473" spans="1:1" hidden="1" x14ac:dyDescent="0.25">
      <c r="A473" t="s">
        <v>160</v>
      </c>
    </row>
    <row r="474" spans="1:1" hidden="1" x14ac:dyDescent="0.25">
      <c r="A474" t="s">
        <v>160</v>
      </c>
    </row>
    <row r="475" spans="1:1" hidden="1" x14ac:dyDescent="0.25">
      <c r="A475" t="s">
        <v>160</v>
      </c>
    </row>
    <row r="476" spans="1:1" hidden="1" x14ac:dyDescent="0.25">
      <c r="A476" t="s">
        <v>160</v>
      </c>
    </row>
    <row r="477" spans="1:1" hidden="1" x14ac:dyDescent="0.25">
      <c r="A477" t="s">
        <v>160</v>
      </c>
    </row>
    <row r="478" spans="1:1" hidden="1" x14ac:dyDescent="0.25">
      <c r="A478" t="s">
        <v>160</v>
      </c>
    </row>
    <row r="479" spans="1:1" hidden="1" x14ac:dyDescent="0.25">
      <c r="A479" t="s">
        <v>160</v>
      </c>
    </row>
    <row r="480" spans="1:1" hidden="1" x14ac:dyDescent="0.25">
      <c r="A480" t="s">
        <v>160</v>
      </c>
    </row>
    <row r="481" spans="1:1" hidden="1" x14ac:dyDescent="0.25">
      <c r="A481" t="s">
        <v>160</v>
      </c>
    </row>
    <row r="482" spans="1:1" hidden="1" x14ac:dyDescent="0.25">
      <c r="A482" t="s">
        <v>160</v>
      </c>
    </row>
    <row r="483" spans="1:1" hidden="1" x14ac:dyDescent="0.25">
      <c r="A483" t="s">
        <v>160</v>
      </c>
    </row>
    <row r="484" spans="1:1" hidden="1" x14ac:dyDescent="0.25">
      <c r="A484" t="s">
        <v>160</v>
      </c>
    </row>
    <row r="485" spans="1:1" hidden="1" x14ac:dyDescent="0.25">
      <c r="A485" t="s">
        <v>160</v>
      </c>
    </row>
    <row r="486" spans="1:1" hidden="1" x14ac:dyDescent="0.25">
      <c r="A486" t="s">
        <v>160</v>
      </c>
    </row>
    <row r="487" spans="1:1" hidden="1" x14ac:dyDescent="0.25">
      <c r="A487" t="s">
        <v>160</v>
      </c>
    </row>
    <row r="488" spans="1:1" hidden="1" x14ac:dyDescent="0.25">
      <c r="A488" t="s">
        <v>160</v>
      </c>
    </row>
    <row r="489" spans="1:1" hidden="1" x14ac:dyDescent="0.25">
      <c r="A489" t="s">
        <v>160</v>
      </c>
    </row>
    <row r="490" spans="1:1" hidden="1" x14ac:dyDescent="0.25">
      <c r="A490" t="s">
        <v>160</v>
      </c>
    </row>
    <row r="491" spans="1:1" hidden="1" x14ac:dyDescent="0.25">
      <c r="A491" t="s">
        <v>160</v>
      </c>
    </row>
    <row r="492" spans="1:1" hidden="1" x14ac:dyDescent="0.25">
      <c r="A492" t="s">
        <v>160</v>
      </c>
    </row>
    <row r="493" spans="1:1" hidden="1" x14ac:dyDescent="0.25">
      <c r="A493" t="s">
        <v>160</v>
      </c>
    </row>
    <row r="494" spans="1:1" hidden="1" x14ac:dyDescent="0.25">
      <c r="A494" t="s">
        <v>160</v>
      </c>
    </row>
    <row r="495" spans="1:1" hidden="1" x14ac:dyDescent="0.25">
      <c r="A495" t="s">
        <v>160</v>
      </c>
    </row>
    <row r="496" spans="1:1" hidden="1" x14ac:dyDescent="0.25">
      <c r="A496" t="s">
        <v>160</v>
      </c>
    </row>
    <row r="497" spans="1:1" hidden="1" x14ac:dyDescent="0.25">
      <c r="A497" t="s">
        <v>160</v>
      </c>
    </row>
    <row r="498" spans="1:1" hidden="1" x14ac:dyDescent="0.25">
      <c r="A498" t="s">
        <v>160</v>
      </c>
    </row>
    <row r="499" spans="1:1" hidden="1" x14ac:dyDescent="0.25">
      <c r="A499" t="s">
        <v>160</v>
      </c>
    </row>
    <row r="500" spans="1:1" hidden="1" x14ac:dyDescent="0.25">
      <c r="A500" t="s">
        <v>160</v>
      </c>
    </row>
    <row r="501" spans="1:1" hidden="1" x14ac:dyDescent="0.25">
      <c r="A501" t="s">
        <v>160</v>
      </c>
    </row>
    <row r="502" spans="1:1" hidden="1" x14ac:dyDescent="0.25">
      <c r="A502" t="s">
        <v>160</v>
      </c>
    </row>
    <row r="503" spans="1:1" hidden="1" x14ac:dyDescent="0.25">
      <c r="A503" t="s">
        <v>160</v>
      </c>
    </row>
    <row r="504" spans="1:1" hidden="1" x14ac:dyDescent="0.25">
      <c r="A504" t="s">
        <v>160</v>
      </c>
    </row>
    <row r="505" spans="1:1" hidden="1" x14ac:dyDescent="0.25">
      <c r="A505" t="s">
        <v>160</v>
      </c>
    </row>
    <row r="506" spans="1:1" hidden="1" x14ac:dyDescent="0.25">
      <c r="A506" t="s">
        <v>160</v>
      </c>
    </row>
    <row r="507" spans="1:1" hidden="1" x14ac:dyDescent="0.25">
      <c r="A507" t="s">
        <v>160</v>
      </c>
    </row>
    <row r="508" spans="1:1" hidden="1" x14ac:dyDescent="0.25">
      <c r="A508" t="s">
        <v>160</v>
      </c>
    </row>
    <row r="509" spans="1:1" hidden="1" x14ac:dyDescent="0.25">
      <c r="A509" t="s">
        <v>160</v>
      </c>
    </row>
    <row r="510" spans="1:1" hidden="1" x14ac:dyDescent="0.25">
      <c r="A510" t="s">
        <v>160</v>
      </c>
    </row>
    <row r="511" spans="1:1" hidden="1" x14ac:dyDescent="0.25">
      <c r="A511" t="s">
        <v>160</v>
      </c>
    </row>
    <row r="512" spans="1:1" hidden="1" x14ac:dyDescent="0.25">
      <c r="A512" t="s">
        <v>160</v>
      </c>
    </row>
    <row r="513" spans="1:1" hidden="1" x14ac:dyDescent="0.25">
      <c r="A513" t="s">
        <v>160</v>
      </c>
    </row>
    <row r="514" spans="1:1" hidden="1" x14ac:dyDescent="0.25">
      <c r="A514" t="s">
        <v>160</v>
      </c>
    </row>
    <row r="515" spans="1:1" hidden="1" x14ac:dyDescent="0.25">
      <c r="A515" t="s">
        <v>160</v>
      </c>
    </row>
    <row r="516" spans="1:1" hidden="1" x14ac:dyDescent="0.25">
      <c r="A516" t="s">
        <v>160</v>
      </c>
    </row>
    <row r="517" spans="1:1" hidden="1" x14ac:dyDescent="0.25">
      <c r="A517" t="s">
        <v>160</v>
      </c>
    </row>
    <row r="518" spans="1:1" hidden="1" x14ac:dyDescent="0.25">
      <c r="A518" t="s">
        <v>160</v>
      </c>
    </row>
    <row r="519" spans="1:1" hidden="1" x14ac:dyDescent="0.25">
      <c r="A519" t="s">
        <v>160</v>
      </c>
    </row>
    <row r="520" spans="1:1" hidden="1" x14ac:dyDescent="0.25">
      <c r="A520" t="s">
        <v>160</v>
      </c>
    </row>
    <row r="521" spans="1:1" hidden="1" x14ac:dyDescent="0.25">
      <c r="A521" t="s">
        <v>160</v>
      </c>
    </row>
    <row r="522" spans="1:1" hidden="1" x14ac:dyDescent="0.25">
      <c r="A522" t="s">
        <v>160</v>
      </c>
    </row>
    <row r="523" spans="1:1" hidden="1" x14ac:dyDescent="0.25">
      <c r="A523" t="s">
        <v>160</v>
      </c>
    </row>
    <row r="524" spans="1:1" hidden="1" x14ac:dyDescent="0.25">
      <c r="A524" t="s">
        <v>160</v>
      </c>
    </row>
    <row r="525" spans="1:1" hidden="1" x14ac:dyDescent="0.25">
      <c r="A525" t="s">
        <v>160</v>
      </c>
    </row>
    <row r="526" spans="1:1" hidden="1" x14ac:dyDescent="0.25">
      <c r="A526" t="s">
        <v>160</v>
      </c>
    </row>
    <row r="527" spans="1:1" hidden="1" x14ac:dyDescent="0.25">
      <c r="A527" t="s">
        <v>160</v>
      </c>
    </row>
    <row r="528" spans="1:1" hidden="1" x14ac:dyDescent="0.25">
      <c r="A528" t="s">
        <v>160</v>
      </c>
    </row>
    <row r="529" spans="1:1" hidden="1" x14ac:dyDescent="0.25">
      <c r="A529" t="s">
        <v>160</v>
      </c>
    </row>
    <row r="530" spans="1:1" hidden="1" x14ac:dyDescent="0.25">
      <c r="A530" t="s">
        <v>160</v>
      </c>
    </row>
    <row r="531" spans="1:1" hidden="1" x14ac:dyDescent="0.25">
      <c r="A531" t="s">
        <v>160</v>
      </c>
    </row>
    <row r="532" spans="1:1" hidden="1" x14ac:dyDescent="0.25">
      <c r="A532" t="s">
        <v>160</v>
      </c>
    </row>
    <row r="533" spans="1:1" hidden="1" x14ac:dyDescent="0.25">
      <c r="A533" t="s">
        <v>160</v>
      </c>
    </row>
    <row r="534" spans="1:1" hidden="1" x14ac:dyDescent="0.25">
      <c r="A534" t="s">
        <v>160</v>
      </c>
    </row>
    <row r="535" spans="1:1" hidden="1" x14ac:dyDescent="0.25">
      <c r="A535" t="s">
        <v>160</v>
      </c>
    </row>
    <row r="536" spans="1:1" hidden="1" x14ac:dyDescent="0.25">
      <c r="A536" t="s">
        <v>160</v>
      </c>
    </row>
    <row r="537" spans="1:1" hidden="1" x14ac:dyDescent="0.25">
      <c r="A537" t="s">
        <v>160</v>
      </c>
    </row>
    <row r="538" spans="1:1" hidden="1" x14ac:dyDescent="0.25">
      <c r="A538" t="s">
        <v>160</v>
      </c>
    </row>
    <row r="539" spans="1:1" hidden="1" x14ac:dyDescent="0.25">
      <c r="A539" t="s">
        <v>160</v>
      </c>
    </row>
    <row r="540" spans="1:1" hidden="1" x14ac:dyDescent="0.25">
      <c r="A540" t="s">
        <v>160</v>
      </c>
    </row>
    <row r="541" spans="1:1" hidden="1" x14ac:dyDescent="0.25">
      <c r="A541" t="s">
        <v>160</v>
      </c>
    </row>
    <row r="542" spans="1:1" hidden="1" x14ac:dyDescent="0.25">
      <c r="A542" t="s">
        <v>160</v>
      </c>
    </row>
    <row r="543" spans="1:1" hidden="1" x14ac:dyDescent="0.25">
      <c r="A543" t="s">
        <v>160</v>
      </c>
    </row>
    <row r="544" spans="1:1" hidden="1" x14ac:dyDescent="0.25">
      <c r="A544" t="s">
        <v>160</v>
      </c>
    </row>
    <row r="545" spans="1:1" hidden="1" x14ac:dyDescent="0.25">
      <c r="A545" t="s">
        <v>160</v>
      </c>
    </row>
    <row r="546" spans="1:1" hidden="1" x14ac:dyDescent="0.25">
      <c r="A546" t="s">
        <v>160</v>
      </c>
    </row>
    <row r="547" spans="1:1" hidden="1" x14ac:dyDescent="0.25">
      <c r="A547" t="s">
        <v>160</v>
      </c>
    </row>
    <row r="548" spans="1:1" hidden="1" x14ac:dyDescent="0.25">
      <c r="A548" t="s">
        <v>160</v>
      </c>
    </row>
    <row r="549" spans="1:1" hidden="1" x14ac:dyDescent="0.25">
      <c r="A549" t="s">
        <v>160</v>
      </c>
    </row>
    <row r="550" spans="1:1" hidden="1" x14ac:dyDescent="0.25">
      <c r="A550" t="s">
        <v>160</v>
      </c>
    </row>
    <row r="551" spans="1:1" hidden="1" x14ac:dyDescent="0.25">
      <c r="A551" t="s">
        <v>160</v>
      </c>
    </row>
    <row r="552" spans="1:1" hidden="1" x14ac:dyDescent="0.25">
      <c r="A552" t="s">
        <v>160</v>
      </c>
    </row>
    <row r="553" spans="1:1" hidden="1" x14ac:dyDescent="0.25">
      <c r="A553" t="s">
        <v>160</v>
      </c>
    </row>
    <row r="554" spans="1:1" hidden="1" x14ac:dyDescent="0.25">
      <c r="A554" t="s">
        <v>160</v>
      </c>
    </row>
    <row r="555" spans="1:1" hidden="1" x14ac:dyDescent="0.25">
      <c r="A555" t="s">
        <v>160</v>
      </c>
    </row>
    <row r="556" spans="1:1" hidden="1" x14ac:dyDescent="0.25">
      <c r="A556" t="s">
        <v>160</v>
      </c>
    </row>
    <row r="557" spans="1:1" hidden="1" x14ac:dyDescent="0.25">
      <c r="A557" t="s">
        <v>160</v>
      </c>
    </row>
    <row r="558" spans="1:1" hidden="1" x14ac:dyDescent="0.25">
      <c r="A558" t="s">
        <v>160</v>
      </c>
    </row>
    <row r="559" spans="1:1" hidden="1" x14ac:dyDescent="0.25">
      <c r="A559" t="s">
        <v>160</v>
      </c>
    </row>
    <row r="560" spans="1:1" hidden="1" x14ac:dyDescent="0.25">
      <c r="A560" t="s">
        <v>160</v>
      </c>
    </row>
    <row r="561" spans="1:1" hidden="1" x14ac:dyDescent="0.25">
      <c r="A561" t="s">
        <v>160</v>
      </c>
    </row>
    <row r="562" spans="1:1" hidden="1" x14ac:dyDescent="0.25">
      <c r="A562" t="s">
        <v>160</v>
      </c>
    </row>
    <row r="563" spans="1:1" hidden="1" x14ac:dyDescent="0.25">
      <c r="A563" t="s">
        <v>160</v>
      </c>
    </row>
    <row r="564" spans="1:1" hidden="1" x14ac:dyDescent="0.25">
      <c r="A564" t="s">
        <v>160</v>
      </c>
    </row>
    <row r="565" spans="1:1" hidden="1" x14ac:dyDescent="0.25">
      <c r="A565" t="s">
        <v>160</v>
      </c>
    </row>
    <row r="566" spans="1:1" hidden="1" x14ac:dyDescent="0.25">
      <c r="A566" t="s">
        <v>160</v>
      </c>
    </row>
    <row r="567" spans="1:1" hidden="1" x14ac:dyDescent="0.25">
      <c r="A567" t="s">
        <v>160</v>
      </c>
    </row>
    <row r="568" spans="1:1" hidden="1" x14ac:dyDescent="0.25">
      <c r="A568" t="s">
        <v>160</v>
      </c>
    </row>
    <row r="569" spans="1:1" hidden="1" x14ac:dyDescent="0.25">
      <c r="A569" t="s">
        <v>160</v>
      </c>
    </row>
    <row r="570" spans="1:1" hidden="1" x14ac:dyDescent="0.25">
      <c r="A570" t="s">
        <v>160</v>
      </c>
    </row>
    <row r="571" spans="1:1" hidden="1" x14ac:dyDescent="0.25">
      <c r="A571" t="s">
        <v>160</v>
      </c>
    </row>
    <row r="572" spans="1:1" hidden="1" x14ac:dyDescent="0.25">
      <c r="A572" t="s">
        <v>160</v>
      </c>
    </row>
    <row r="573" spans="1:1" hidden="1" x14ac:dyDescent="0.25">
      <c r="A573" t="s">
        <v>160</v>
      </c>
    </row>
    <row r="574" spans="1:1" hidden="1" x14ac:dyDescent="0.25">
      <c r="A574" t="s">
        <v>160</v>
      </c>
    </row>
    <row r="575" spans="1:1" hidden="1" x14ac:dyDescent="0.25">
      <c r="A575" t="s">
        <v>160</v>
      </c>
    </row>
    <row r="576" spans="1:1" hidden="1" x14ac:dyDescent="0.25">
      <c r="A576" t="s">
        <v>160</v>
      </c>
    </row>
    <row r="577" spans="1:1" hidden="1" x14ac:dyDescent="0.25">
      <c r="A577" t="s">
        <v>160</v>
      </c>
    </row>
    <row r="578" spans="1:1" hidden="1" x14ac:dyDescent="0.25">
      <c r="A578" t="s">
        <v>160</v>
      </c>
    </row>
    <row r="579" spans="1:1" hidden="1" x14ac:dyDescent="0.25">
      <c r="A579" t="s">
        <v>160</v>
      </c>
    </row>
    <row r="580" spans="1:1" hidden="1" x14ac:dyDescent="0.25">
      <c r="A580" t="s">
        <v>160</v>
      </c>
    </row>
    <row r="581" spans="1:1" hidden="1" x14ac:dyDescent="0.25">
      <c r="A581" t="s">
        <v>160</v>
      </c>
    </row>
    <row r="582" spans="1:1" hidden="1" x14ac:dyDescent="0.25">
      <c r="A582" t="s">
        <v>160</v>
      </c>
    </row>
    <row r="583" spans="1:1" hidden="1" x14ac:dyDescent="0.25">
      <c r="A583" t="s">
        <v>160</v>
      </c>
    </row>
    <row r="584" spans="1:1" hidden="1" x14ac:dyDescent="0.25">
      <c r="A584" t="s">
        <v>160</v>
      </c>
    </row>
    <row r="585" spans="1:1" hidden="1" x14ac:dyDescent="0.25">
      <c r="A585" t="s">
        <v>160</v>
      </c>
    </row>
    <row r="586" spans="1:1" hidden="1" x14ac:dyDescent="0.25">
      <c r="A586" t="s">
        <v>160</v>
      </c>
    </row>
    <row r="587" spans="1:1" hidden="1" x14ac:dyDescent="0.25">
      <c r="A587" t="s">
        <v>160</v>
      </c>
    </row>
    <row r="588" spans="1:1" hidden="1" x14ac:dyDescent="0.25">
      <c r="A588" t="s">
        <v>160</v>
      </c>
    </row>
    <row r="589" spans="1:1" hidden="1" x14ac:dyDescent="0.25">
      <c r="A589" t="s">
        <v>160</v>
      </c>
    </row>
    <row r="590" spans="1:1" hidden="1" x14ac:dyDescent="0.25">
      <c r="A590" t="s">
        <v>160</v>
      </c>
    </row>
    <row r="591" spans="1:1" hidden="1" x14ac:dyDescent="0.25">
      <c r="A591" t="s">
        <v>160</v>
      </c>
    </row>
    <row r="592" spans="1:1" hidden="1" x14ac:dyDescent="0.25">
      <c r="A592" t="s">
        <v>160</v>
      </c>
    </row>
    <row r="593" spans="1:1" hidden="1" x14ac:dyDescent="0.25">
      <c r="A593" t="s">
        <v>160</v>
      </c>
    </row>
    <row r="594" spans="1:1" hidden="1" x14ac:dyDescent="0.25">
      <c r="A594" t="s">
        <v>160</v>
      </c>
    </row>
    <row r="595" spans="1:1" hidden="1" x14ac:dyDescent="0.25">
      <c r="A595" t="s">
        <v>160</v>
      </c>
    </row>
    <row r="596" spans="1:1" hidden="1" x14ac:dyDescent="0.25">
      <c r="A596" t="s">
        <v>160</v>
      </c>
    </row>
    <row r="597" spans="1:1" hidden="1" x14ac:dyDescent="0.25">
      <c r="A597" t="s">
        <v>160</v>
      </c>
    </row>
    <row r="598" spans="1:1" hidden="1" x14ac:dyDescent="0.25">
      <c r="A598" t="s">
        <v>160</v>
      </c>
    </row>
    <row r="599" spans="1:1" hidden="1" x14ac:dyDescent="0.25">
      <c r="A599" t="s">
        <v>160</v>
      </c>
    </row>
    <row r="600" spans="1:1" hidden="1" x14ac:dyDescent="0.25">
      <c r="A600" t="s">
        <v>160</v>
      </c>
    </row>
    <row r="601" spans="1:1" hidden="1" x14ac:dyDescent="0.25">
      <c r="A601" t="s">
        <v>160</v>
      </c>
    </row>
    <row r="602" spans="1:1" hidden="1" x14ac:dyDescent="0.25">
      <c r="A602" t="s">
        <v>160</v>
      </c>
    </row>
    <row r="603" spans="1:1" hidden="1" x14ac:dyDescent="0.25">
      <c r="A603" t="s">
        <v>160</v>
      </c>
    </row>
    <row r="604" spans="1:1" hidden="1" x14ac:dyDescent="0.25">
      <c r="A604" t="s">
        <v>160</v>
      </c>
    </row>
    <row r="605" spans="1:1" hidden="1" x14ac:dyDescent="0.25">
      <c r="A605" t="s">
        <v>160</v>
      </c>
    </row>
    <row r="606" spans="1:1" hidden="1" x14ac:dyDescent="0.25">
      <c r="A606" t="s">
        <v>160</v>
      </c>
    </row>
    <row r="607" spans="1:1" hidden="1" x14ac:dyDescent="0.25">
      <c r="A607" t="s">
        <v>160</v>
      </c>
    </row>
    <row r="608" spans="1:1" hidden="1" x14ac:dyDescent="0.25">
      <c r="A608" t="s">
        <v>160</v>
      </c>
    </row>
    <row r="609" spans="1:1" hidden="1" x14ac:dyDescent="0.25">
      <c r="A609" t="s">
        <v>160</v>
      </c>
    </row>
    <row r="610" spans="1:1" hidden="1" x14ac:dyDescent="0.25">
      <c r="A610" t="s">
        <v>160</v>
      </c>
    </row>
    <row r="611" spans="1:1" hidden="1" x14ac:dyDescent="0.25">
      <c r="A611" t="s">
        <v>160</v>
      </c>
    </row>
    <row r="612" spans="1:1" hidden="1" x14ac:dyDescent="0.25">
      <c r="A612" t="s">
        <v>160</v>
      </c>
    </row>
    <row r="613" spans="1:1" hidden="1" x14ac:dyDescent="0.25">
      <c r="A613" t="s">
        <v>160</v>
      </c>
    </row>
    <row r="614" spans="1:1" hidden="1" x14ac:dyDescent="0.25">
      <c r="A614" t="s">
        <v>160</v>
      </c>
    </row>
    <row r="615" spans="1:1" hidden="1" x14ac:dyDescent="0.25">
      <c r="A615" t="s">
        <v>160</v>
      </c>
    </row>
    <row r="616" spans="1:1" hidden="1" x14ac:dyDescent="0.25">
      <c r="A616" t="s">
        <v>160</v>
      </c>
    </row>
    <row r="617" spans="1:1" hidden="1" x14ac:dyDescent="0.25">
      <c r="A617" t="s">
        <v>160</v>
      </c>
    </row>
    <row r="618" spans="1:1" hidden="1" x14ac:dyDescent="0.25">
      <c r="A618" t="s">
        <v>160</v>
      </c>
    </row>
    <row r="619" spans="1:1" hidden="1" x14ac:dyDescent="0.25">
      <c r="A619" t="s">
        <v>160</v>
      </c>
    </row>
    <row r="620" spans="1:1" hidden="1" x14ac:dyDescent="0.25">
      <c r="A620" t="s">
        <v>160</v>
      </c>
    </row>
    <row r="621" spans="1:1" hidden="1" x14ac:dyDescent="0.25">
      <c r="A621" t="s">
        <v>160</v>
      </c>
    </row>
    <row r="622" spans="1:1" hidden="1" x14ac:dyDescent="0.25">
      <c r="A622" t="s">
        <v>160</v>
      </c>
    </row>
    <row r="623" spans="1:1" hidden="1" x14ac:dyDescent="0.25">
      <c r="A623" t="s">
        <v>160</v>
      </c>
    </row>
    <row r="624" spans="1:1" hidden="1" x14ac:dyDescent="0.25">
      <c r="A624" t="s">
        <v>160</v>
      </c>
    </row>
    <row r="625" spans="1:1" hidden="1" x14ac:dyDescent="0.25">
      <c r="A625" t="s">
        <v>160</v>
      </c>
    </row>
    <row r="626" spans="1:1" hidden="1" x14ac:dyDescent="0.25">
      <c r="A626" t="s">
        <v>160</v>
      </c>
    </row>
    <row r="627" spans="1:1" hidden="1" x14ac:dyDescent="0.25">
      <c r="A627" t="s">
        <v>160</v>
      </c>
    </row>
    <row r="628" spans="1:1" hidden="1" x14ac:dyDescent="0.25">
      <c r="A628" t="s">
        <v>160</v>
      </c>
    </row>
    <row r="629" spans="1:1" hidden="1" x14ac:dyDescent="0.25">
      <c r="A629" t="s">
        <v>160</v>
      </c>
    </row>
    <row r="630" spans="1:1" hidden="1" x14ac:dyDescent="0.25">
      <c r="A630" t="s">
        <v>160</v>
      </c>
    </row>
    <row r="631" spans="1:1" hidden="1" x14ac:dyDescent="0.25">
      <c r="A631" t="s">
        <v>160</v>
      </c>
    </row>
    <row r="632" spans="1:1" hidden="1" x14ac:dyDescent="0.25">
      <c r="A632" t="s">
        <v>160</v>
      </c>
    </row>
    <row r="633" spans="1:1" hidden="1" x14ac:dyDescent="0.25">
      <c r="A633" t="s">
        <v>160</v>
      </c>
    </row>
    <row r="634" spans="1:1" hidden="1" x14ac:dyDescent="0.25">
      <c r="A634" t="s">
        <v>160</v>
      </c>
    </row>
    <row r="635" spans="1:1" hidden="1" x14ac:dyDescent="0.25">
      <c r="A635" t="s">
        <v>160</v>
      </c>
    </row>
    <row r="636" spans="1:1" hidden="1" x14ac:dyDescent="0.25">
      <c r="A636" t="s">
        <v>160</v>
      </c>
    </row>
    <row r="637" spans="1:1" hidden="1" x14ac:dyDescent="0.25">
      <c r="A637" t="s">
        <v>160</v>
      </c>
    </row>
    <row r="638" spans="1:1" hidden="1" x14ac:dyDescent="0.25">
      <c r="A638" t="s">
        <v>160</v>
      </c>
    </row>
    <row r="639" spans="1:1" hidden="1" x14ac:dyDescent="0.25">
      <c r="A639" t="s">
        <v>160</v>
      </c>
    </row>
    <row r="640" spans="1:1" hidden="1" x14ac:dyDescent="0.25">
      <c r="A640" t="s">
        <v>160</v>
      </c>
    </row>
    <row r="641" spans="1:1" hidden="1" x14ac:dyDescent="0.25">
      <c r="A641" t="s">
        <v>160</v>
      </c>
    </row>
    <row r="642" spans="1:1" hidden="1" x14ac:dyDescent="0.25">
      <c r="A642" t="s">
        <v>160</v>
      </c>
    </row>
    <row r="643" spans="1:1" hidden="1" x14ac:dyDescent="0.25">
      <c r="A643" t="s">
        <v>160</v>
      </c>
    </row>
    <row r="644" spans="1:1" hidden="1" x14ac:dyDescent="0.25">
      <c r="A644" t="s">
        <v>160</v>
      </c>
    </row>
    <row r="645" spans="1:1" hidden="1" x14ac:dyDescent="0.25">
      <c r="A645" t="s">
        <v>160</v>
      </c>
    </row>
    <row r="646" spans="1:1" hidden="1" x14ac:dyDescent="0.25">
      <c r="A646" t="s">
        <v>160</v>
      </c>
    </row>
    <row r="647" spans="1:1" hidden="1" x14ac:dyDescent="0.25">
      <c r="A647" t="s">
        <v>160</v>
      </c>
    </row>
    <row r="648" spans="1:1" hidden="1" x14ac:dyDescent="0.25">
      <c r="A648" t="s">
        <v>160</v>
      </c>
    </row>
    <row r="649" spans="1:1" hidden="1" x14ac:dyDescent="0.25">
      <c r="A649" t="s">
        <v>160</v>
      </c>
    </row>
    <row r="650" spans="1:1" hidden="1" x14ac:dyDescent="0.25">
      <c r="A650" t="s">
        <v>160</v>
      </c>
    </row>
    <row r="651" spans="1:1" hidden="1" x14ac:dyDescent="0.25">
      <c r="A651" t="s">
        <v>160</v>
      </c>
    </row>
    <row r="652" spans="1:1" hidden="1" x14ac:dyDescent="0.25">
      <c r="A652" t="s">
        <v>160</v>
      </c>
    </row>
    <row r="653" spans="1:1" hidden="1" x14ac:dyDescent="0.25">
      <c r="A653" t="s">
        <v>160</v>
      </c>
    </row>
    <row r="654" spans="1:1" hidden="1" x14ac:dyDescent="0.25">
      <c r="A654" t="s">
        <v>160</v>
      </c>
    </row>
    <row r="655" spans="1:1" hidden="1" x14ac:dyDescent="0.25">
      <c r="A655" t="s">
        <v>160</v>
      </c>
    </row>
    <row r="656" spans="1:1" hidden="1" x14ac:dyDescent="0.25">
      <c r="A656" t="s">
        <v>160</v>
      </c>
    </row>
    <row r="657" spans="1:1" hidden="1" x14ac:dyDescent="0.25">
      <c r="A657" t="s">
        <v>160</v>
      </c>
    </row>
    <row r="658" spans="1:1" hidden="1" x14ac:dyDescent="0.25">
      <c r="A658" t="s">
        <v>160</v>
      </c>
    </row>
    <row r="659" spans="1:1" hidden="1" x14ac:dyDescent="0.25">
      <c r="A659" t="s">
        <v>160</v>
      </c>
    </row>
    <row r="660" spans="1:1" hidden="1" x14ac:dyDescent="0.25">
      <c r="A660" t="s">
        <v>160</v>
      </c>
    </row>
    <row r="661" spans="1:1" hidden="1" x14ac:dyDescent="0.25">
      <c r="A661" t="s">
        <v>160</v>
      </c>
    </row>
    <row r="662" spans="1:1" hidden="1" x14ac:dyDescent="0.25">
      <c r="A662" t="s">
        <v>160</v>
      </c>
    </row>
    <row r="663" spans="1:1" hidden="1" x14ac:dyDescent="0.25">
      <c r="A663" t="s">
        <v>160</v>
      </c>
    </row>
    <row r="664" spans="1:1" hidden="1" x14ac:dyDescent="0.25">
      <c r="A664" t="s">
        <v>160</v>
      </c>
    </row>
    <row r="665" spans="1:1" hidden="1" x14ac:dyDescent="0.25">
      <c r="A665" t="s">
        <v>160</v>
      </c>
    </row>
    <row r="666" spans="1:1" hidden="1" x14ac:dyDescent="0.25">
      <c r="A666" t="s">
        <v>160</v>
      </c>
    </row>
    <row r="667" spans="1:1" hidden="1" x14ac:dyDescent="0.25">
      <c r="A667" t="s">
        <v>160</v>
      </c>
    </row>
    <row r="668" spans="1:1" hidden="1" x14ac:dyDescent="0.25">
      <c r="A668" t="s">
        <v>160</v>
      </c>
    </row>
    <row r="669" spans="1:1" hidden="1" x14ac:dyDescent="0.25">
      <c r="A669" t="s">
        <v>160</v>
      </c>
    </row>
    <row r="670" spans="1:1" hidden="1" x14ac:dyDescent="0.25">
      <c r="A670" t="s">
        <v>160</v>
      </c>
    </row>
    <row r="671" spans="1:1" hidden="1" x14ac:dyDescent="0.25">
      <c r="A671" t="s">
        <v>160</v>
      </c>
    </row>
    <row r="672" spans="1:1" hidden="1" x14ac:dyDescent="0.25">
      <c r="A672" t="s">
        <v>160</v>
      </c>
    </row>
    <row r="673" spans="1:1" hidden="1" x14ac:dyDescent="0.25">
      <c r="A673" t="s">
        <v>160</v>
      </c>
    </row>
    <row r="674" spans="1:1" hidden="1" x14ac:dyDescent="0.25">
      <c r="A674" t="s">
        <v>160</v>
      </c>
    </row>
    <row r="675" spans="1:1" hidden="1" x14ac:dyDescent="0.25">
      <c r="A675" t="s">
        <v>160</v>
      </c>
    </row>
    <row r="676" spans="1:1" hidden="1" x14ac:dyDescent="0.25">
      <c r="A676" t="s">
        <v>160</v>
      </c>
    </row>
    <row r="677" spans="1:1" hidden="1" x14ac:dyDescent="0.25">
      <c r="A677" t="s">
        <v>160</v>
      </c>
    </row>
    <row r="678" spans="1:1" hidden="1" x14ac:dyDescent="0.25">
      <c r="A678" t="s">
        <v>160</v>
      </c>
    </row>
    <row r="679" spans="1:1" hidden="1" x14ac:dyDescent="0.25">
      <c r="A679" t="s">
        <v>160</v>
      </c>
    </row>
    <row r="680" spans="1:1" hidden="1" x14ac:dyDescent="0.25">
      <c r="A680" t="s">
        <v>160</v>
      </c>
    </row>
    <row r="681" spans="1:1" hidden="1" x14ac:dyDescent="0.25">
      <c r="A681" t="s">
        <v>160</v>
      </c>
    </row>
    <row r="682" spans="1:1" hidden="1" x14ac:dyDescent="0.25">
      <c r="A682" t="s">
        <v>160</v>
      </c>
    </row>
    <row r="683" spans="1:1" hidden="1" x14ac:dyDescent="0.25">
      <c r="A683" t="s">
        <v>160</v>
      </c>
    </row>
    <row r="684" spans="1:1" hidden="1" x14ac:dyDescent="0.25">
      <c r="A684" t="s">
        <v>160</v>
      </c>
    </row>
    <row r="685" spans="1:1" hidden="1" x14ac:dyDescent="0.25">
      <c r="A685" t="s">
        <v>160</v>
      </c>
    </row>
    <row r="686" spans="1:1" hidden="1" x14ac:dyDescent="0.25">
      <c r="A686" t="s">
        <v>160</v>
      </c>
    </row>
    <row r="687" spans="1:1" hidden="1" x14ac:dyDescent="0.25">
      <c r="A687" t="s">
        <v>160</v>
      </c>
    </row>
    <row r="688" spans="1:1" hidden="1" x14ac:dyDescent="0.25">
      <c r="A688" t="s">
        <v>160</v>
      </c>
    </row>
    <row r="689" spans="1:1" hidden="1" x14ac:dyDescent="0.25">
      <c r="A689" t="s">
        <v>160</v>
      </c>
    </row>
    <row r="690" spans="1:1" hidden="1" x14ac:dyDescent="0.25">
      <c r="A690" t="s">
        <v>160</v>
      </c>
    </row>
    <row r="691" spans="1:1" hidden="1" x14ac:dyDescent="0.25">
      <c r="A691" t="s">
        <v>160</v>
      </c>
    </row>
    <row r="692" spans="1:1" hidden="1" x14ac:dyDescent="0.25">
      <c r="A692" t="s">
        <v>160</v>
      </c>
    </row>
    <row r="693" spans="1:1" hidden="1" x14ac:dyDescent="0.25">
      <c r="A693" t="s">
        <v>160</v>
      </c>
    </row>
    <row r="694" spans="1:1" hidden="1" x14ac:dyDescent="0.25">
      <c r="A694" t="s">
        <v>160</v>
      </c>
    </row>
    <row r="695" spans="1:1" hidden="1" x14ac:dyDescent="0.25">
      <c r="A695" t="s">
        <v>160</v>
      </c>
    </row>
    <row r="696" spans="1:1" hidden="1" x14ac:dyDescent="0.25">
      <c r="A696" t="s">
        <v>160</v>
      </c>
    </row>
    <row r="697" spans="1:1" hidden="1" x14ac:dyDescent="0.25">
      <c r="A697" t="s">
        <v>160</v>
      </c>
    </row>
    <row r="698" spans="1:1" hidden="1" x14ac:dyDescent="0.25">
      <c r="A698" t="s">
        <v>160</v>
      </c>
    </row>
    <row r="699" spans="1:1" hidden="1" x14ac:dyDescent="0.25">
      <c r="A699" t="s">
        <v>160</v>
      </c>
    </row>
    <row r="700" spans="1:1" hidden="1" x14ac:dyDescent="0.25">
      <c r="A700" t="s">
        <v>160</v>
      </c>
    </row>
    <row r="701" spans="1:1" hidden="1" x14ac:dyDescent="0.25">
      <c r="A701" t="s">
        <v>160</v>
      </c>
    </row>
    <row r="702" spans="1:1" hidden="1" x14ac:dyDescent="0.25">
      <c r="A702" t="s">
        <v>160</v>
      </c>
    </row>
    <row r="703" spans="1:1" hidden="1" x14ac:dyDescent="0.25">
      <c r="A703" t="s">
        <v>160</v>
      </c>
    </row>
    <row r="704" spans="1:1" hidden="1" x14ac:dyDescent="0.25">
      <c r="A704" t="s">
        <v>160</v>
      </c>
    </row>
    <row r="705" spans="1:1" hidden="1" x14ac:dyDescent="0.25">
      <c r="A705" t="s">
        <v>160</v>
      </c>
    </row>
    <row r="706" spans="1:1" hidden="1" x14ac:dyDescent="0.25">
      <c r="A706" t="s">
        <v>160</v>
      </c>
    </row>
    <row r="707" spans="1:1" hidden="1" x14ac:dyDescent="0.25">
      <c r="A707" t="s">
        <v>160</v>
      </c>
    </row>
    <row r="708" spans="1:1" hidden="1" x14ac:dyDescent="0.25">
      <c r="A708" t="s">
        <v>160</v>
      </c>
    </row>
    <row r="709" spans="1:1" hidden="1" x14ac:dyDescent="0.25">
      <c r="A709" t="s">
        <v>160</v>
      </c>
    </row>
    <row r="710" spans="1:1" hidden="1" x14ac:dyDescent="0.25">
      <c r="A710" t="s">
        <v>160</v>
      </c>
    </row>
    <row r="711" spans="1:1" hidden="1" x14ac:dyDescent="0.25">
      <c r="A711" t="s">
        <v>160</v>
      </c>
    </row>
    <row r="712" spans="1:1" hidden="1" x14ac:dyDescent="0.25">
      <c r="A712" t="s">
        <v>160</v>
      </c>
    </row>
    <row r="713" spans="1:1" hidden="1" x14ac:dyDescent="0.25">
      <c r="A713" t="s">
        <v>160</v>
      </c>
    </row>
    <row r="714" spans="1:1" hidden="1" x14ac:dyDescent="0.25">
      <c r="A714" t="s">
        <v>160</v>
      </c>
    </row>
    <row r="715" spans="1:1" hidden="1" x14ac:dyDescent="0.25">
      <c r="A715" t="s">
        <v>160</v>
      </c>
    </row>
    <row r="716" spans="1:1" hidden="1" x14ac:dyDescent="0.25">
      <c r="A716" t="s">
        <v>160</v>
      </c>
    </row>
    <row r="717" spans="1:1" hidden="1" x14ac:dyDescent="0.25">
      <c r="A717" t="s">
        <v>160</v>
      </c>
    </row>
    <row r="718" spans="1:1" hidden="1" x14ac:dyDescent="0.25">
      <c r="A718" t="s">
        <v>160</v>
      </c>
    </row>
    <row r="719" spans="1:1" hidden="1" x14ac:dyDescent="0.25">
      <c r="A719" t="s">
        <v>160</v>
      </c>
    </row>
    <row r="720" spans="1:1" hidden="1" x14ac:dyDescent="0.25">
      <c r="A720" t="s">
        <v>160</v>
      </c>
    </row>
    <row r="721" spans="1:1" hidden="1" x14ac:dyDescent="0.25">
      <c r="A721" t="s">
        <v>160</v>
      </c>
    </row>
    <row r="722" spans="1:1" hidden="1" x14ac:dyDescent="0.25">
      <c r="A722" t="s">
        <v>160</v>
      </c>
    </row>
    <row r="723" spans="1:1" hidden="1" x14ac:dyDescent="0.25">
      <c r="A723" t="s">
        <v>160</v>
      </c>
    </row>
    <row r="724" spans="1:1" hidden="1" x14ac:dyDescent="0.25">
      <c r="A724" t="s">
        <v>160</v>
      </c>
    </row>
    <row r="725" spans="1:1" hidden="1" x14ac:dyDescent="0.25">
      <c r="A725" t="s">
        <v>160</v>
      </c>
    </row>
    <row r="726" spans="1:1" hidden="1" x14ac:dyDescent="0.25">
      <c r="A726" t="s">
        <v>160</v>
      </c>
    </row>
    <row r="727" spans="1:1" hidden="1" x14ac:dyDescent="0.25">
      <c r="A727" t="s">
        <v>160</v>
      </c>
    </row>
    <row r="728" spans="1:1" hidden="1" x14ac:dyDescent="0.25">
      <c r="A728" t="s">
        <v>160</v>
      </c>
    </row>
    <row r="729" spans="1:1" hidden="1" x14ac:dyDescent="0.25">
      <c r="A729" t="s">
        <v>160</v>
      </c>
    </row>
    <row r="730" spans="1:1" hidden="1" x14ac:dyDescent="0.25">
      <c r="A730" t="s">
        <v>160</v>
      </c>
    </row>
    <row r="731" spans="1:1" hidden="1" x14ac:dyDescent="0.25">
      <c r="A731" t="s">
        <v>160</v>
      </c>
    </row>
    <row r="732" spans="1:1" hidden="1" x14ac:dyDescent="0.25">
      <c r="A732" t="s">
        <v>160</v>
      </c>
    </row>
    <row r="733" spans="1:1" hidden="1" x14ac:dyDescent="0.25">
      <c r="A733" t="s">
        <v>160</v>
      </c>
    </row>
    <row r="734" spans="1:1" hidden="1" x14ac:dyDescent="0.25">
      <c r="A734" t="s">
        <v>160</v>
      </c>
    </row>
    <row r="735" spans="1:1" hidden="1" x14ac:dyDescent="0.25">
      <c r="A735" t="s">
        <v>160</v>
      </c>
    </row>
    <row r="736" spans="1:1" hidden="1" x14ac:dyDescent="0.25">
      <c r="A736" t="s">
        <v>160</v>
      </c>
    </row>
    <row r="737" spans="1:1" hidden="1" x14ac:dyDescent="0.25">
      <c r="A737" t="s">
        <v>160</v>
      </c>
    </row>
    <row r="738" spans="1:1" hidden="1" x14ac:dyDescent="0.25">
      <c r="A738" t="s">
        <v>160</v>
      </c>
    </row>
    <row r="739" spans="1:1" hidden="1" x14ac:dyDescent="0.25">
      <c r="A739" t="s">
        <v>160</v>
      </c>
    </row>
    <row r="740" spans="1:1" hidden="1" x14ac:dyDescent="0.25">
      <c r="A740" t="s">
        <v>160</v>
      </c>
    </row>
    <row r="741" spans="1:1" hidden="1" x14ac:dyDescent="0.25">
      <c r="A741" t="s">
        <v>160</v>
      </c>
    </row>
    <row r="742" spans="1:1" hidden="1" x14ac:dyDescent="0.25">
      <c r="A742" t="s">
        <v>160</v>
      </c>
    </row>
    <row r="743" spans="1:1" hidden="1" x14ac:dyDescent="0.25">
      <c r="A743" t="s">
        <v>160</v>
      </c>
    </row>
    <row r="744" spans="1:1" hidden="1" x14ac:dyDescent="0.25">
      <c r="A744" t="s">
        <v>160</v>
      </c>
    </row>
    <row r="745" spans="1:1" hidden="1" x14ac:dyDescent="0.25">
      <c r="A745" t="s">
        <v>160</v>
      </c>
    </row>
    <row r="746" spans="1:1" hidden="1" x14ac:dyDescent="0.25">
      <c r="A746" t="s">
        <v>160</v>
      </c>
    </row>
    <row r="747" spans="1:1" hidden="1" x14ac:dyDescent="0.25">
      <c r="A747" t="s">
        <v>160</v>
      </c>
    </row>
    <row r="748" spans="1:1" hidden="1" x14ac:dyDescent="0.25">
      <c r="A748" t="s">
        <v>160</v>
      </c>
    </row>
    <row r="749" spans="1:1" hidden="1" x14ac:dyDescent="0.25">
      <c r="A749" t="s">
        <v>160</v>
      </c>
    </row>
    <row r="750" spans="1:1" hidden="1" x14ac:dyDescent="0.25">
      <c r="A750" t="s">
        <v>160</v>
      </c>
    </row>
    <row r="751" spans="1:1" hidden="1" x14ac:dyDescent="0.25">
      <c r="A751" t="s">
        <v>160</v>
      </c>
    </row>
    <row r="752" spans="1:1" hidden="1" x14ac:dyDescent="0.25">
      <c r="A752" t="s">
        <v>160</v>
      </c>
    </row>
    <row r="753" spans="1:1" hidden="1" x14ac:dyDescent="0.25">
      <c r="A753" t="s">
        <v>160</v>
      </c>
    </row>
    <row r="754" spans="1:1" hidden="1" x14ac:dyDescent="0.25">
      <c r="A754" t="s">
        <v>160</v>
      </c>
    </row>
    <row r="755" spans="1:1" hidden="1" x14ac:dyDescent="0.25">
      <c r="A755" t="s">
        <v>160</v>
      </c>
    </row>
    <row r="756" spans="1:1" hidden="1" x14ac:dyDescent="0.25">
      <c r="A756" t="s">
        <v>160</v>
      </c>
    </row>
    <row r="757" spans="1:1" hidden="1" x14ac:dyDescent="0.25">
      <c r="A757" t="s">
        <v>160</v>
      </c>
    </row>
    <row r="758" spans="1:1" hidden="1" x14ac:dyDescent="0.25">
      <c r="A758" t="s">
        <v>160</v>
      </c>
    </row>
    <row r="759" spans="1:1" hidden="1" x14ac:dyDescent="0.25">
      <c r="A759" t="s">
        <v>160</v>
      </c>
    </row>
    <row r="760" spans="1:1" hidden="1" x14ac:dyDescent="0.25">
      <c r="A760" t="s">
        <v>160</v>
      </c>
    </row>
    <row r="761" spans="1:1" hidden="1" x14ac:dyDescent="0.25">
      <c r="A761" t="s">
        <v>160</v>
      </c>
    </row>
    <row r="762" spans="1:1" hidden="1" x14ac:dyDescent="0.25">
      <c r="A762" t="s">
        <v>160</v>
      </c>
    </row>
    <row r="763" spans="1:1" hidden="1" x14ac:dyDescent="0.25">
      <c r="A763" t="s">
        <v>160</v>
      </c>
    </row>
    <row r="764" spans="1:1" hidden="1" x14ac:dyDescent="0.25">
      <c r="A764" t="s">
        <v>160</v>
      </c>
    </row>
    <row r="765" spans="1:1" hidden="1" x14ac:dyDescent="0.25">
      <c r="A765" t="s">
        <v>160</v>
      </c>
    </row>
    <row r="766" spans="1:1" hidden="1" x14ac:dyDescent="0.25">
      <c r="A766" t="s">
        <v>160</v>
      </c>
    </row>
    <row r="767" spans="1:1" hidden="1" x14ac:dyDescent="0.25">
      <c r="A767" t="s">
        <v>160</v>
      </c>
    </row>
    <row r="768" spans="1:1" hidden="1" x14ac:dyDescent="0.25">
      <c r="A768" t="s">
        <v>160</v>
      </c>
    </row>
    <row r="769" spans="1:1" hidden="1" x14ac:dyDescent="0.25">
      <c r="A769" t="s">
        <v>160</v>
      </c>
    </row>
    <row r="770" spans="1:1" hidden="1" x14ac:dyDescent="0.25">
      <c r="A770" t="s">
        <v>160</v>
      </c>
    </row>
    <row r="771" spans="1:1" hidden="1" x14ac:dyDescent="0.25">
      <c r="A771" t="s">
        <v>160</v>
      </c>
    </row>
    <row r="772" spans="1:1" hidden="1" x14ac:dyDescent="0.25">
      <c r="A772" t="s">
        <v>160</v>
      </c>
    </row>
    <row r="773" spans="1:1" hidden="1" x14ac:dyDescent="0.25">
      <c r="A773" t="s">
        <v>160</v>
      </c>
    </row>
    <row r="774" spans="1:1" hidden="1" x14ac:dyDescent="0.25">
      <c r="A774" t="s">
        <v>160</v>
      </c>
    </row>
    <row r="775" spans="1:1" hidden="1" x14ac:dyDescent="0.25">
      <c r="A775" t="s">
        <v>160</v>
      </c>
    </row>
    <row r="776" spans="1:1" hidden="1" x14ac:dyDescent="0.25">
      <c r="A776" t="s">
        <v>160</v>
      </c>
    </row>
    <row r="777" spans="1:1" hidden="1" x14ac:dyDescent="0.25">
      <c r="A777" t="s">
        <v>160</v>
      </c>
    </row>
    <row r="778" spans="1:1" hidden="1" x14ac:dyDescent="0.25">
      <c r="A778" t="s">
        <v>160</v>
      </c>
    </row>
    <row r="779" spans="1:1" hidden="1" x14ac:dyDescent="0.25">
      <c r="A779" t="s">
        <v>160</v>
      </c>
    </row>
    <row r="780" spans="1:1" hidden="1" x14ac:dyDescent="0.25">
      <c r="A780" t="s">
        <v>160</v>
      </c>
    </row>
    <row r="781" spans="1:1" hidden="1" x14ac:dyDescent="0.25">
      <c r="A781" t="s">
        <v>160</v>
      </c>
    </row>
    <row r="782" spans="1:1" hidden="1" x14ac:dyDescent="0.25">
      <c r="A782" t="s">
        <v>160</v>
      </c>
    </row>
    <row r="783" spans="1:1" hidden="1" x14ac:dyDescent="0.25">
      <c r="A783" t="s">
        <v>160</v>
      </c>
    </row>
    <row r="784" spans="1:1" hidden="1" x14ac:dyDescent="0.25">
      <c r="A784" t="s">
        <v>160</v>
      </c>
    </row>
    <row r="785" spans="1:1" hidden="1" x14ac:dyDescent="0.25">
      <c r="A785" t="s">
        <v>160</v>
      </c>
    </row>
    <row r="786" spans="1:1" hidden="1" x14ac:dyDescent="0.25">
      <c r="A786" t="s">
        <v>160</v>
      </c>
    </row>
    <row r="787" spans="1:1" hidden="1" x14ac:dyDescent="0.25">
      <c r="A787" t="s">
        <v>160</v>
      </c>
    </row>
    <row r="788" spans="1:1" hidden="1" x14ac:dyDescent="0.25">
      <c r="A788" t="s">
        <v>160</v>
      </c>
    </row>
    <row r="789" spans="1:1" hidden="1" x14ac:dyDescent="0.25">
      <c r="A789" t="s">
        <v>160</v>
      </c>
    </row>
    <row r="790" spans="1:1" hidden="1" x14ac:dyDescent="0.25">
      <c r="A790" t="s">
        <v>160</v>
      </c>
    </row>
    <row r="791" spans="1:1" hidden="1" x14ac:dyDescent="0.25">
      <c r="A791" t="s">
        <v>160</v>
      </c>
    </row>
    <row r="792" spans="1:1" hidden="1" x14ac:dyDescent="0.25">
      <c r="A792" t="s">
        <v>160</v>
      </c>
    </row>
    <row r="793" spans="1:1" hidden="1" x14ac:dyDescent="0.25">
      <c r="A793" t="s">
        <v>160</v>
      </c>
    </row>
    <row r="794" spans="1:1" hidden="1" x14ac:dyDescent="0.25">
      <c r="A794" t="s">
        <v>160</v>
      </c>
    </row>
    <row r="795" spans="1:1" hidden="1" x14ac:dyDescent="0.25">
      <c r="A795" t="s">
        <v>160</v>
      </c>
    </row>
    <row r="796" spans="1:1" hidden="1" x14ac:dyDescent="0.25">
      <c r="A796" t="s">
        <v>160</v>
      </c>
    </row>
    <row r="797" spans="1:1" hidden="1" x14ac:dyDescent="0.25">
      <c r="A797" t="s">
        <v>160</v>
      </c>
    </row>
    <row r="798" spans="1:1" hidden="1" x14ac:dyDescent="0.25">
      <c r="A798" t="s">
        <v>160</v>
      </c>
    </row>
    <row r="799" spans="1:1" hidden="1" x14ac:dyDescent="0.25">
      <c r="A799" t="s">
        <v>160</v>
      </c>
    </row>
    <row r="800" spans="1:1" hidden="1" x14ac:dyDescent="0.25">
      <c r="A800" t="s">
        <v>160</v>
      </c>
    </row>
    <row r="801" spans="1:1" hidden="1" x14ac:dyDescent="0.25">
      <c r="A801" t="s">
        <v>160</v>
      </c>
    </row>
    <row r="802" spans="1:1" hidden="1" x14ac:dyDescent="0.25">
      <c r="A802" t="s">
        <v>160</v>
      </c>
    </row>
    <row r="803" spans="1:1" hidden="1" x14ac:dyDescent="0.25">
      <c r="A803" t="s">
        <v>160</v>
      </c>
    </row>
    <row r="804" spans="1:1" hidden="1" x14ac:dyDescent="0.25">
      <c r="A804" t="s">
        <v>160</v>
      </c>
    </row>
    <row r="805" spans="1:1" hidden="1" x14ac:dyDescent="0.25">
      <c r="A805" t="s">
        <v>160</v>
      </c>
    </row>
    <row r="806" spans="1:1" hidden="1" x14ac:dyDescent="0.25">
      <c r="A806" t="s">
        <v>160</v>
      </c>
    </row>
    <row r="807" spans="1:1" hidden="1" x14ac:dyDescent="0.25">
      <c r="A807" t="s">
        <v>160</v>
      </c>
    </row>
    <row r="808" spans="1:1" hidden="1" x14ac:dyDescent="0.25">
      <c r="A808" t="s">
        <v>160</v>
      </c>
    </row>
    <row r="809" spans="1:1" hidden="1" x14ac:dyDescent="0.25">
      <c r="A809" t="s">
        <v>160</v>
      </c>
    </row>
    <row r="810" spans="1:1" hidden="1" x14ac:dyDescent="0.25">
      <c r="A810" t="s">
        <v>160</v>
      </c>
    </row>
    <row r="811" spans="1:1" hidden="1" x14ac:dyDescent="0.25">
      <c r="A811" t="s">
        <v>160</v>
      </c>
    </row>
    <row r="812" spans="1:1" hidden="1" x14ac:dyDescent="0.25">
      <c r="A812" t="s">
        <v>160</v>
      </c>
    </row>
    <row r="813" spans="1:1" hidden="1" x14ac:dyDescent="0.25">
      <c r="A813" t="s">
        <v>160</v>
      </c>
    </row>
    <row r="814" spans="1:1" hidden="1" x14ac:dyDescent="0.25">
      <c r="A814" t="s">
        <v>160</v>
      </c>
    </row>
    <row r="815" spans="1:1" hidden="1" x14ac:dyDescent="0.25">
      <c r="A815" t="s">
        <v>160</v>
      </c>
    </row>
    <row r="816" spans="1:1" hidden="1" x14ac:dyDescent="0.25">
      <c r="A816" t="s">
        <v>160</v>
      </c>
    </row>
    <row r="817" spans="1:1" hidden="1" x14ac:dyDescent="0.25">
      <c r="A817" t="s">
        <v>160</v>
      </c>
    </row>
    <row r="818" spans="1:1" hidden="1" x14ac:dyDescent="0.25">
      <c r="A818" t="s">
        <v>160</v>
      </c>
    </row>
    <row r="819" spans="1:1" hidden="1" x14ac:dyDescent="0.25">
      <c r="A819" t="s">
        <v>160</v>
      </c>
    </row>
    <row r="820" spans="1:1" hidden="1" x14ac:dyDescent="0.25">
      <c r="A820" t="s">
        <v>160</v>
      </c>
    </row>
    <row r="821" spans="1:1" hidden="1" x14ac:dyDescent="0.25">
      <c r="A821" t="s">
        <v>160</v>
      </c>
    </row>
    <row r="822" spans="1:1" hidden="1" x14ac:dyDescent="0.25">
      <c r="A822" t="s">
        <v>160</v>
      </c>
    </row>
    <row r="823" spans="1:1" hidden="1" x14ac:dyDescent="0.25">
      <c r="A823" t="s">
        <v>160</v>
      </c>
    </row>
    <row r="824" spans="1:1" hidden="1" x14ac:dyDescent="0.25">
      <c r="A824" t="s">
        <v>160</v>
      </c>
    </row>
    <row r="825" spans="1:1" hidden="1" x14ac:dyDescent="0.25">
      <c r="A825" t="s">
        <v>160</v>
      </c>
    </row>
    <row r="826" spans="1:1" hidden="1" x14ac:dyDescent="0.25">
      <c r="A826" t="s">
        <v>160</v>
      </c>
    </row>
    <row r="827" spans="1:1" hidden="1" x14ac:dyDescent="0.25">
      <c r="A827" t="s">
        <v>160</v>
      </c>
    </row>
    <row r="828" spans="1:1" hidden="1" x14ac:dyDescent="0.25">
      <c r="A828" t="s">
        <v>160</v>
      </c>
    </row>
    <row r="829" spans="1:1" hidden="1" x14ac:dyDescent="0.25">
      <c r="A829" t="s">
        <v>160</v>
      </c>
    </row>
    <row r="830" spans="1:1" hidden="1" x14ac:dyDescent="0.25">
      <c r="A830" t="s">
        <v>160</v>
      </c>
    </row>
    <row r="831" spans="1:1" hidden="1" x14ac:dyDescent="0.25">
      <c r="A831" t="s">
        <v>160</v>
      </c>
    </row>
    <row r="832" spans="1:1" hidden="1" x14ac:dyDescent="0.25">
      <c r="A832" t="s">
        <v>160</v>
      </c>
    </row>
    <row r="833" spans="1:1" hidden="1" x14ac:dyDescent="0.25">
      <c r="A833" t="s">
        <v>160</v>
      </c>
    </row>
    <row r="834" spans="1:1" hidden="1" x14ac:dyDescent="0.25">
      <c r="A834" t="s">
        <v>160</v>
      </c>
    </row>
    <row r="835" spans="1:1" hidden="1" x14ac:dyDescent="0.25">
      <c r="A835" t="s">
        <v>160</v>
      </c>
    </row>
    <row r="836" spans="1:1" hidden="1" x14ac:dyDescent="0.25">
      <c r="A836" t="s">
        <v>160</v>
      </c>
    </row>
    <row r="837" spans="1:1" hidden="1" x14ac:dyDescent="0.25">
      <c r="A837" t="s">
        <v>160</v>
      </c>
    </row>
    <row r="838" spans="1:1" hidden="1" x14ac:dyDescent="0.25">
      <c r="A838" t="s">
        <v>160</v>
      </c>
    </row>
    <row r="839" spans="1:1" hidden="1" x14ac:dyDescent="0.25">
      <c r="A839" t="s">
        <v>160</v>
      </c>
    </row>
    <row r="840" spans="1:1" hidden="1" x14ac:dyDescent="0.25">
      <c r="A840" t="s">
        <v>160</v>
      </c>
    </row>
    <row r="841" spans="1:1" hidden="1" x14ac:dyDescent="0.25">
      <c r="A841" t="s">
        <v>160</v>
      </c>
    </row>
    <row r="842" spans="1:1" hidden="1" x14ac:dyDescent="0.25">
      <c r="A842" t="s">
        <v>160</v>
      </c>
    </row>
    <row r="843" spans="1:1" hidden="1" x14ac:dyDescent="0.25">
      <c r="A843" t="s">
        <v>160</v>
      </c>
    </row>
    <row r="844" spans="1:1" hidden="1" x14ac:dyDescent="0.25">
      <c r="A844" t="s">
        <v>160</v>
      </c>
    </row>
    <row r="845" spans="1:1" hidden="1" x14ac:dyDescent="0.25">
      <c r="A845" t="s">
        <v>160</v>
      </c>
    </row>
    <row r="846" spans="1:1" hidden="1" x14ac:dyDescent="0.25">
      <c r="A846" t="s">
        <v>160</v>
      </c>
    </row>
    <row r="847" spans="1:1" hidden="1" x14ac:dyDescent="0.25">
      <c r="A847" t="s">
        <v>160</v>
      </c>
    </row>
    <row r="848" spans="1:1" hidden="1" x14ac:dyDescent="0.25">
      <c r="A848" t="s">
        <v>160</v>
      </c>
    </row>
    <row r="849" spans="1:1" hidden="1" x14ac:dyDescent="0.25">
      <c r="A849" t="s">
        <v>160</v>
      </c>
    </row>
    <row r="850" spans="1:1" hidden="1" x14ac:dyDescent="0.25">
      <c r="A850" t="s">
        <v>160</v>
      </c>
    </row>
    <row r="851" spans="1:1" hidden="1" x14ac:dyDescent="0.25">
      <c r="A851" t="s">
        <v>160</v>
      </c>
    </row>
    <row r="852" spans="1:1" hidden="1" x14ac:dyDescent="0.25">
      <c r="A852" t="s">
        <v>160</v>
      </c>
    </row>
    <row r="853" spans="1:1" hidden="1" x14ac:dyDescent="0.25">
      <c r="A853" t="s">
        <v>160</v>
      </c>
    </row>
    <row r="854" spans="1:1" hidden="1" x14ac:dyDescent="0.25">
      <c r="A854" t="s">
        <v>160</v>
      </c>
    </row>
    <row r="855" spans="1:1" hidden="1" x14ac:dyDescent="0.25">
      <c r="A855" t="s">
        <v>160</v>
      </c>
    </row>
    <row r="856" spans="1:1" hidden="1" x14ac:dyDescent="0.25">
      <c r="A856" t="s">
        <v>160</v>
      </c>
    </row>
    <row r="857" spans="1:1" hidden="1" x14ac:dyDescent="0.25">
      <c r="A857" t="s">
        <v>160</v>
      </c>
    </row>
    <row r="858" spans="1:1" hidden="1" x14ac:dyDescent="0.25">
      <c r="A858" t="s">
        <v>160</v>
      </c>
    </row>
    <row r="859" spans="1:1" hidden="1" x14ac:dyDescent="0.25">
      <c r="A859" t="s">
        <v>160</v>
      </c>
    </row>
    <row r="860" spans="1:1" hidden="1" x14ac:dyDescent="0.25">
      <c r="A860" t="s">
        <v>160</v>
      </c>
    </row>
    <row r="861" spans="1:1" hidden="1" x14ac:dyDescent="0.25">
      <c r="A861" t="s">
        <v>160</v>
      </c>
    </row>
    <row r="862" spans="1:1" hidden="1" x14ac:dyDescent="0.25">
      <c r="A862" t="s">
        <v>160</v>
      </c>
    </row>
    <row r="863" spans="1:1" hidden="1" x14ac:dyDescent="0.25">
      <c r="A863" t="s">
        <v>160</v>
      </c>
    </row>
    <row r="864" spans="1:1" hidden="1" x14ac:dyDescent="0.25">
      <c r="A864" t="s">
        <v>160</v>
      </c>
    </row>
    <row r="865" spans="1:1" hidden="1" x14ac:dyDescent="0.25">
      <c r="A865" t="s">
        <v>160</v>
      </c>
    </row>
    <row r="866" spans="1:1" hidden="1" x14ac:dyDescent="0.25">
      <c r="A866" t="s">
        <v>160</v>
      </c>
    </row>
    <row r="867" spans="1:1" hidden="1" x14ac:dyDescent="0.25">
      <c r="A867" t="s">
        <v>160</v>
      </c>
    </row>
    <row r="868" spans="1:1" hidden="1" x14ac:dyDescent="0.25">
      <c r="A868" t="s">
        <v>160</v>
      </c>
    </row>
    <row r="869" spans="1:1" hidden="1" x14ac:dyDescent="0.25">
      <c r="A869" t="s">
        <v>160</v>
      </c>
    </row>
    <row r="870" spans="1:1" hidden="1" x14ac:dyDescent="0.25">
      <c r="A870" t="s">
        <v>160</v>
      </c>
    </row>
    <row r="871" spans="1:1" hidden="1" x14ac:dyDescent="0.25">
      <c r="A871" t="s">
        <v>160</v>
      </c>
    </row>
    <row r="872" spans="1:1" hidden="1" x14ac:dyDescent="0.25">
      <c r="A872" t="s">
        <v>160</v>
      </c>
    </row>
    <row r="873" spans="1:1" hidden="1" x14ac:dyDescent="0.25">
      <c r="A873" t="s">
        <v>160</v>
      </c>
    </row>
    <row r="874" spans="1:1" hidden="1" x14ac:dyDescent="0.25">
      <c r="A874" t="s">
        <v>160</v>
      </c>
    </row>
    <row r="875" spans="1:1" hidden="1" x14ac:dyDescent="0.25">
      <c r="A875" t="s">
        <v>160</v>
      </c>
    </row>
    <row r="876" spans="1:1" hidden="1" x14ac:dyDescent="0.25">
      <c r="A876" t="s">
        <v>160</v>
      </c>
    </row>
    <row r="877" spans="1:1" hidden="1" x14ac:dyDescent="0.25">
      <c r="A877" t="s">
        <v>160</v>
      </c>
    </row>
    <row r="878" spans="1:1" hidden="1" x14ac:dyDescent="0.25">
      <c r="A878" t="s">
        <v>160</v>
      </c>
    </row>
    <row r="879" spans="1:1" hidden="1" x14ac:dyDescent="0.25">
      <c r="A879" t="s">
        <v>160</v>
      </c>
    </row>
    <row r="880" spans="1:1" hidden="1" x14ac:dyDescent="0.25">
      <c r="A880" t="s">
        <v>160</v>
      </c>
    </row>
    <row r="881" spans="1:1" hidden="1" x14ac:dyDescent="0.25">
      <c r="A881" t="s">
        <v>160</v>
      </c>
    </row>
    <row r="882" spans="1:1" hidden="1" x14ac:dyDescent="0.25">
      <c r="A882" t="s">
        <v>160</v>
      </c>
    </row>
    <row r="883" spans="1:1" hidden="1" x14ac:dyDescent="0.25">
      <c r="A883" t="s">
        <v>160</v>
      </c>
    </row>
    <row r="884" spans="1:1" hidden="1" x14ac:dyDescent="0.25">
      <c r="A884" t="s">
        <v>160</v>
      </c>
    </row>
    <row r="885" spans="1:1" hidden="1" x14ac:dyDescent="0.25">
      <c r="A885" t="s">
        <v>160</v>
      </c>
    </row>
    <row r="886" spans="1:1" hidden="1" x14ac:dyDescent="0.25">
      <c r="A886" t="s">
        <v>160</v>
      </c>
    </row>
    <row r="887" spans="1:1" hidden="1" x14ac:dyDescent="0.25">
      <c r="A887" t="s">
        <v>160</v>
      </c>
    </row>
    <row r="888" spans="1:1" hidden="1" x14ac:dyDescent="0.25">
      <c r="A888" t="s">
        <v>160</v>
      </c>
    </row>
    <row r="889" spans="1:1" hidden="1" x14ac:dyDescent="0.25">
      <c r="A889" t="s">
        <v>160</v>
      </c>
    </row>
    <row r="890" spans="1:1" hidden="1" x14ac:dyDescent="0.25">
      <c r="A890" t="s">
        <v>160</v>
      </c>
    </row>
    <row r="891" spans="1:1" hidden="1" x14ac:dyDescent="0.25">
      <c r="A891" t="s">
        <v>160</v>
      </c>
    </row>
    <row r="892" spans="1:1" hidden="1" x14ac:dyDescent="0.25">
      <c r="A892" t="s">
        <v>160</v>
      </c>
    </row>
    <row r="893" spans="1:1" hidden="1" x14ac:dyDescent="0.25">
      <c r="A893" t="s">
        <v>160</v>
      </c>
    </row>
    <row r="894" spans="1:1" hidden="1" x14ac:dyDescent="0.25">
      <c r="A894" t="s">
        <v>160</v>
      </c>
    </row>
    <row r="895" spans="1:1" hidden="1" x14ac:dyDescent="0.25">
      <c r="A895" t="s">
        <v>160</v>
      </c>
    </row>
    <row r="896" spans="1:1" hidden="1" x14ac:dyDescent="0.25">
      <c r="A896" t="s">
        <v>160</v>
      </c>
    </row>
    <row r="897" spans="1:1" hidden="1" x14ac:dyDescent="0.25">
      <c r="A897" t="s">
        <v>160</v>
      </c>
    </row>
    <row r="898" spans="1:1" hidden="1" x14ac:dyDescent="0.25">
      <c r="A898" t="s">
        <v>160</v>
      </c>
    </row>
    <row r="899" spans="1:1" hidden="1" x14ac:dyDescent="0.25">
      <c r="A899" t="s">
        <v>160</v>
      </c>
    </row>
    <row r="900" spans="1:1" hidden="1" x14ac:dyDescent="0.25">
      <c r="A900" t="s">
        <v>160</v>
      </c>
    </row>
    <row r="901" spans="1:1" hidden="1" x14ac:dyDescent="0.25">
      <c r="A901" t="s">
        <v>160</v>
      </c>
    </row>
    <row r="902" spans="1:1" hidden="1" x14ac:dyDescent="0.25">
      <c r="A902" t="s">
        <v>160</v>
      </c>
    </row>
    <row r="903" spans="1:1" hidden="1" x14ac:dyDescent="0.25">
      <c r="A903" t="s">
        <v>160</v>
      </c>
    </row>
    <row r="904" spans="1:1" hidden="1" x14ac:dyDescent="0.25">
      <c r="A904" t="s">
        <v>160</v>
      </c>
    </row>
    <row r="905" spans="1:1" hidden="1" x14ac:dyDescent="0.25">
      <c r="A905" t="s">
        <v>160</v>
      </c>
    </row>
    <row r="906" spans="1:1" hidden="1" x14ac:dyDescent="0.25">
      <c r="A906" t="s">
        <v>160</v>
      </c>
    </row>
    <row r="907" spans="1:1" hidden="1" x14ac:dyDescent="0.25">
      <c r="A907" t="s">
        <v>160</v>
      </c>
    </row>
    <row r="908" spans="1:1" hidden="1" x14ac:dyDescent="0.25">
      <c r="A908" t="s">
        <v>160</v>
      </c>
    </row>
    <row r="909" spans="1:1" hidden="1" x14ac:dyDescent="0.25">
      <c r="A909" t="s">
        <v>160</v>
      </c>
    </row>
    <row r="910" spans="1:1" hidden="1" x14ac:dyDescent="0.25">
      <c r="A910" t="s">
        <v>160</v>
      </c>
    </row>
    <row r="911" spans="1:1" hidden="1" x14ac:dyDescent="0.25">
      <c r="A911" t="s">
        <v>160</v>
      </c>
    </row>
    <row r="912" spans="1:1" hidden="1" x14ac:dyDescent="0.25">
      <c r="A912" t="s">
        <v>160</v>
      </c>
    </row>
    <row r="913" spans="1:1" hidden="1" x14ac:dyDescent="0.25">
      <c r="A913" t="s">
        <v>160</v>
      </c>
    </row>
    <row r="914" spans="1:1" hidden="1" x14ac:dyDescent="0.25">
      <c r="A914" t="s">
        <v>160</v>
      </c>
    </row>
    <row r="915" spans="1:1" hidden="1" x14ac:dyDescent="0.25">
      <c r="A915" t="s">
        <v>160</v>
      </c>
    </row>
    <row r="916" spans="1:1" hidden="1" x14ac:dyDescent="0.25">
      <c r="A916" t="s">
        <v>160</v>
      </c>
    </row>
    <row r="917" spans="1:1" hidden="1" x14ac:dyDescent="0.25">
      <c r="A917" t="s">
        <v>160</v>
      </c>
    </row>
    <row r="918" spans="1:1" hidden="1" x14ac:dyDescent="0.25">
      <c r="A918" t="s">
        <v>160</v>
      </c>
    </row>
    <row r="919" spans="1:1" hidden="1" x14ac:dyDescent="0.25">
      <c r="A919" t="s">
        <v>160</v>
      </c>
    </row>
    <row r="920" spans="1:1" hidden="1" x14ac:dyDescent="0.25">
      <c r="A920" t="s">
        <v>160</v>
      </c>
    </row>
    <row r="921" spans="1:1" hidden="1" x14ac:dyDescent="0.25">
      <c r="A921" t="s">
        <v>160</v>
      </c>
    </row>
    <row r="922" spans="1:1" hidden="1" x14ac:dyDescent="0.25">
      <c r="A922" t="s">
        <v>160</v>
      </c>
    </row>
    <row r="923" spans="1:1" hidden="1" x14ac:dyDescent="0.25">
      <c r="A923" t="s">
        <v>160</v>
      </c>
    </row>
    <row r="924" spans="1:1" hidden="1" x14ac:dyDescent="0.25">
      <c r="A924" t="s">
        <v>160</v>
      </c>
    </row>
    <row r="925" spans="1:1" hidden="1" x14ac:dyDescent="0.25">
      <c r="A925" t="s">
        <v>160</v>
      </c>
    </row>
    <row r="926" spans="1:1" hidden="1" x14ac:dyDescent="0.25">
      <c r="A926" t="s">
        <v>160</v>
      </c>
    </row>
    <row r="927" spans="1:1" hidden="1" x14ac:dyDescent="0.25">
      <c r="A927" t="s">
        <v>160</v>
      </c>
    </row>
    <row r="928" spans="1:1" hidden="1" x14ac:dyDescent="0.25">
      <c r="A928" t="s">
        <v>160</v>
      </c>
    </row>
    <row r="929" spans="1:1" hidden="1" x14ac:dyDescent="0.25">
      <c r="A929" t="s">
        <v>160</v>
      </c>
    </row>
    <row r="930" spans="1:1" hidden="1" x14ac:dyDescent="0.25">
      <c r="A930" t="s">
        <v>160</v>
      </c>
    </row>
    <row r="931" spans="1:1" hidden="1" x14ac:dyDescent="0.25">
      <c r="A931" t="s">
        <v>160</v>
      </c>
    </row>
    <row r="932" spans="1:1" hidden="1" x14ac:dyDescent="0.25">
      <c r="A932" t="s">
        <v>160</v>
      </c>
    </row>
    <row r="933" spans="1:1" hidden="1" x14ac:dyDescent="0.25">
      <c r="A933" t="s">
        <v>160</v>
      </c>
    </row>
    <row r="934" spans="1:1" hidden="1" x14ac:dyDescent="0.25">
      <c r="A934" t="s">
        <v>160</v>
      </c>
    </row>
    <row r="935" spans="1:1" hidden="1" x14ac:dyDescent="0.25">
      <c r="A935" t="s">
        <v>160</v>
      </c>
    </row>
    <row r="936" spans="1:1" hidden="1" x14ac:dyDescent="0.25">
      <c r="A936" t="s">
        <v>160</v>
      </c>
    </row>
    <row r="937" spans="1:1" hidden="1" x14ac:dyDescent="0.25">
      <c r="A937" t="s">
        <v>160</v>
      </c>
    </row>
    <row r="938" spans="1:1" hidden="1" x14ac:dyDescent="0.25">
      <c r="A938" t="s">
        <v>160</v>
      </c>
    </row>
    <row r="939" spans="1:1" hidden="1" x14ac:dyDescent="0.25">
      <c r="A939" t="s">
        <v>160</v>
      </c>
    </row>
    <row r="940" spans="1:1" hidden="1" x14ac:dyDescent="0.25">
      <c r="A940" t="s">
        <v>160</v>
      </c>
    </row>
    <row r="941" spans="1:1" hidden="1" x14ac:dyDescent="0.25">
      <c r="A941" t="s">
        <v>160</v>
      </c>
    </row>
    <row r="942" spans="1:1" hidden="1" x14ac:dyDescent="0.25">
      <c r="A942" t="s">
        <v>160</v>
      </c>
    </row>
    <row r="943" spans="1:1" hidden="1" x14ac:dyDescent="0.25">
      <c r="A943" t="s">
        <v>160</v>
      </c>
    </row>
    <row r="944" spans="1:1" hidden="1" x14ac:dyDescent="0.25">
      <c r="A944" t="s">
        <v>160</v>
      </c>
    </row>
    <row r="945" spans="1:1" hidden="1" x14ac:dyDescent="0.25">
      <c r="A945" t="s">
        <v>160</v>
      </c>
    </row>
    <row r="946" spans="1:1" hidden="1" x14ac:dyDescent="0.25">
      <c r="A946" t="s">
        <v>160</v>
      </c>
    </row>
    <row r="947" spans="1:1" hidden="1" x14ac:dyDescent="0.25">
      <c r="A947" t="s">
        <v>160</v>
      </c>
    </row>
    <row r="948" spans="1:1" hidden="1" x14ac:dyDescent="0.25">
      <c r="A948" t="s">
        <v>160</v>
      </c>
    </row>
    <row r="949" spans="1:1" hidden="1" x14ac:dyDescent="0.25">
      <c r="A949" t="s">
        <v>160</v>
      </c>
    </row>
    <row r="950" spans="1:1" hidden="1" x14ac:dyDescent="0.25">
      <c r="A950" t="s">
        <v>160</v>
      </c>
    </row>
    <row r="951" spans="1:1" hidden="1" x14ac:dyDescent="0.25">
      <c r="A951" t="s">
        <v>160</v>
      </c>
    </row>
    <row r="952" spans="1:1" hidden="1" x14ac:dyDescent="0.25">
      <c r="A952" t="s">
        <v>160</v>
      </c>
    </row>
    <row r="953" spans="1:1" hidden="1" x14ac:dyDescent="0.25">
      <c r="A953" t="s">
        <v>160</v>
      </c>
    </row>
    <row r="954" spans="1:1" hidden="1" x14ac:dyDescent="0.25">
      <c r="A954" t="s">
        <v>160</v>
      </c>
    </row>
    <row r="955" spans="1:1" hidden="1" x14ac:dyDescent="0.25">
      <c r="A955" t="s">
        <v>160</v>
      </c>
    </row>
    <row r="956" spans="1:1" hidden="1" x14ac:dyDescent="0.25">
      <c r="A956" t="s">
        <v>160</v>
      </c>
    </row>
    <row r="957" spans="1:1" hidden="1" x14ac:dyDescent="0.25">
      <c r="A957" t="s">
        <v>160</v>
      </c>
    </row>
    <row r="958" spans="1:1" hidden="1" x14ac:dyDescent="0.25">
      <c r="A958" t="s">
        <v>160</v>
      </c>
    </row>
    <row r="959" spans="1:1" hidden="1" x14ac:dyDescent="0.25">
      <c r="A959" t="s">
        <v>160</v>
      </c>
    </row>
    <row r="960" spans="1:1" hidden="1" x14ac:dyDescent="0.25">
      <c r="A960" t="s">
        <v>160</v>
      </c>
    </row>
    <row r="961" spans="1:1" hidden="1" x14ac:dyDescent="0.25">
      <c r="A961" t="s">
        <v>160</v>
      </c>
    </row>
    <row r="962" spans="1:1" hidden="1" x14ac:dyDescent="0.25">
      <c r="A962" t="s">
        <v>160</v>
      </c>
    </row>
    <row r="963" spans="1:1" hidden="1" x14ac:dyDescent="0.25">
      <c r="A963" t="s">
        <v>160</v>
      </c>
    </row>
    <row r="964" spans="1:1" hidden="1" x14ac:dyDescent="0.25">
      <c r="A964" t="s">
        <v>160</v>
      </c>
    </row>
    <row r="965" spans="1:1" hidden="1" x14ac:dyDescent="0.25">
      <c r="A965" t="s">
        <v>160</v>
      </c>
    </row>
    <row r="966" spans="1:1" hidden="1" x14ac:dyDescent="0.25">
      <c r="A966" t="s">
        <v>160</v>
      </c>
    </row>
    <row r="967" spans="1:1" hidden="1" x14ac:dyDescent="0.25">
      <c r="A967" t="s">
        <v>160</v>
      </c>
    </row>
    <row r="968" spans="1:1" hidden="1" x14ac:dyDescent="0.25">
      <c r="A968" t="s">
        <v>160</v>
      </c>
    </row>
    <row r="969" spans="1:1" hidden="1" x14ac:dyDescent="0.25">
      <c r="A969" t="s">
        <v>160</v>
      </c>
    </row>
    <row r="970" spans="1:1" hidden="1" x14ac:dyDescent="0.25">
      <c r="A970" t="s">
        <v>160</v>
      </c>
    </row>
    <row r="971" spans="1:1" hidden="1" x14ac:dyDescent="0.25">
      <c r="A971" t="s">
        <v>160</v>
      </c>
    </row>
    <row r="972" spans="1:1" hidden="1" x14ac:dyDescent="0.25">
      <c r="A972" t="s">
        <v>160</v>
      </c>
    </row>
    <row r="973" spans="1:1" hidden="1" x14ac:dyDescent="0.25">
      <c r="A973" t="s">
        <v>160</v>
      </c>
    </row>
    <row r="974" spans="1:1" hidden="1" x14ac:dyDescent="0.25">
      <c r="A974" t="s">
        <v>160</v>
      </c>
    </row>
    <row r="975" spans="1:1" hidden="1" x14ac:dyDescent="0.25">
      <c r="A975" t="s">
        <v>160</v>
      </c>
    </row>
    <row r="976" spans="1:1" hidden="1" x14ac:dyDescent="0.25">
      <c r="A976" t="s">
        <v>160</v>
      </c>
    </row>
    <row r="977" spans="1:1" hidden="1" x14ac:dyDescent="0.25">
      <c r="A977" t="s">
        <v>160</v>
      </c>
    </row>
    <row r="978" spans="1:1" hidden="1" x14ac:dyDescent="0.25">
      <c r="A978" t="s">
        <v>160</v>
      </c>
    </row>
    <row r="979" spans="1:1" hidden="1" x14ac:dyDescent="0.25">
      <c r="A979" t="s">
        <v>160</v>
      </c>
    </row>
    <row r="980" spans="1:1" hidden="1" x14ac:dyDescent="0.25">
      <c r="A980" t="s">
        <v>160</v>
      </c>
    </row>
    <row r="981" spans="1:1" hidden="1" x14ac:dyDescent="0.25">
      <c r="A981" t="s">
        <v>160</v>
      </c>
    </row>
    <row r="982" spans="1:1" hidden="1" x14ac:dyDescent="0.25">
      <c r="A982" t="s">
        <v>160</v>
      </c>
    </row>
    <row r="983" spans="1:1" hidden="1" x14ac:dyDescent="0.25">
      <c r="A983" t="s">
        <v>160</v>
      </c>
    </row>
    <row r="984" spans="1:1" hidden="1" x14ac:dyDescent="0.25">
      <c r="A984" t="s">
        <v>160</v>
      </c>
    </row>
    <row r="985" spans="1:1" hidden="1" x14ac:dyDescent="0.25">
      <c r="A985" t="s">
        <v>160</v>
      </c>
    </row>
    <row r="986" spans="1:1" hidden="1" x14ac:dyDescent="0.25">
      <c r="A986" t="s">
        <v>160</v>
      </c>
    </row>
    <row r="987" spans="1:1" hidden="1" x14ac:dyDescent="0.25">
      <c r="A987" t="s">
        <v>160</v>
      </c>
    </row>
    <row r="988" spans="1:1" hidden="1" x14ac:dyDescent="0.25">
      <c r="A988" t="s">
        <v>160</v>
      </c>
    </row>
    <row r="989" spans="1:1" hidden="1" x14ac:dyDescent="0.25">
      <c r="A989" t="s">
        <v>160</v>
      </c>
    </row>
    <row r="990" spans="1:1" hidden="1" x14ac:dyDescent="0.25">
      <c r="A990" t="s">
        <v>160</v>
      </c>
    </row>
    <row r="991" spans="1:1" hidden="1" x14ac:dyDescent="0.25">
      <c r="A991" t="s">
        <v>160</v>
      </c>
    </row>
    <row r="992" spans="1:1" hidden="1" x14ac:dyDescent="0.25">
      <c r="A992" t="s">
        <v>160</v>
      </c>
    </row>
    <row r="993" spans="1:1" hidden="1" x14ac:dyDescent="0.25">
      <c r="A993" t="s">
        <v>160</v>
      </c>
    </row>
    <row r="994" spans="1:1" hidden="1" x14ac:dyDescent="0.25">
      <c r="A994" t="s">
        <v>160</v>
      </c>
    </row>
    <row r="995" spans="1:1" hidden="1" x14ac:dyDescent="0.25">
      <c r="A995" t="s">
        <v>160</v>
      </c>
    </row>
    <row r="996" spans="1:1" hidden="1" x14ac:dyDescent="0.25">
      <c r="A996" t="s">
        <v>160</v>
      </c>
    </row>
    <row r="997" spans="1:1" hidden="1" x14ac:dyDescent="0.25">
      <c r="A997" t="s">
        <v>160</v>
      </c>
    </row>
    <row r="998" spans="1:1" hidden="1" x14ac:dyDescent="0.25">
      <c r="A998" t="s">
        <v>160</v>
      </c>
    </row>
    <row r="999" spans="1:1" hidden="1" x14ac:dyDescent="0.25">
      <c r="A999" t="s">
        <v>160</v>
      </c>
    </row>
    <row r="1000" spans="1:1" hidden="1" x14ac:dyDescent="0.25">
      <c r="A1000" t="s">
        <v>160</v>
      </c>
    </row>
    <row r="1001" spans="1:1" hidden="1" x14ac:dyDescent="0.25">
      <c r="A1001" t="s">
        <v>160</v>
      </c>
    </row>
    <row r="1002" spans="1:1" hidden="1" x14ac:dyDescent="0.25">
      <c r="A1002" t="s">
        <v>160</v>
      </c>
    </row>
    <row r="1003" spans="1:1" hidden="1" x14ac:dyDescent="0.25">
      <c r="A1003" t="s">
        <v>160</v>
      </c>
    </row>
    <row r="1004" spans="1:1" hidden="1" x14ac:dyDescent="0.25">
      <c r="A1004" t="s">
        <v>160</v>
      </c>
    </row>
    <row r="1005" spans="1:1" hidden="1" x14ac:dyDescent="0.25">
      <c r="A1005" t="s">
        <v>160</v>
      </c>
    </row>
    <row r="1006" spans="1:1" hidden="1" x14ac:dyDescent="0.25">
      <c r="A1006" t="s">
        <v>160</v>
      </c>
    </row>
    <row r="1007" spans="1:1" hidden="1" x14ac:dyDescent="0.25">
      <c r="A1007" t="s">
        <v>160</v>
      </c>
    </row>
    <row r="1008" spans="1:1" hidden="1" x14ac:dyDescent="0.25">
      <c r="A1008" t="s">
        <v>160</v>
      </c>
    </row>
    <row r="1009" spans="1:1" hidden="1" x14ac:dyDescent="0.25">
      <c r="A1009" t="s">
        <v>160</v>
      </c>
    </row>
    <row r="1010" spans="1:1" hidden="1" x14ac:dyDescent="0.25">
      <c r="A1010" t="s">
        <v>160</v>
      </c>
    </row>
    <row r="1011" spans="1:1" hidden="1" x14ac:dyDescent="0.25">
      <c r="A1011" t="s">
        <v>160</v>
      </c>
    </row>
    <row r="1012" spans="1:1" hidden="1" x14ac:dyDescent="0.25">
      <c r="A1012" t="s">
        <v>160</v>
      </c>
    </row>
    <row r="1013" spans="1:1" hidden="1" x14ac:dyDescent="0.25">
      <c r="A1013" t="s">
        <v>160</v>
      </c>
    </row>
    <row r="1014" spans="1:1" hidden="1" x14ac:dyDescent="0.25">
      <c r="A1014" t="s">
        <v>160</v>
      </c>
    </row>
    <row r="1015" spans="1:1" hidden="1" x14ac:dyDescent="0.25">
      <c r="A1015" t="s">
        <v>160</v>
      </c>
    </row>
    <row r="1016" spans="1:1" hidden="1" x14ac:dyDescent="0.25">
      <c r="A1016" t="s">
        <v>160</v>
      </c>
    </row>
    <row r="1017" spans="1:1" hidden="1" x14ac:dyDescent="0.25">
      <c r="A1017" t="s">
        <v>160</v>
      </c>
    </row>
    <row r="1018" spans="1:1" hidden="1" x14ac:dyDescent="0.25">
      <c r="A1018" t="s">
        <v>160</v>
      </c>
    </row>
    <row r="1019" spans="1:1" hidden="1" x14ac:dyDescent="0.25">
      <c r="A1019" t="s">
        <v>160</v>
      </c>
    </row>
    <row r="1020" spans="1:1" hidden="1" x14ac:dyDescent="0.25">
      <c r="A1020" t="s">
        <v>160</v>
      </c>
    </row>
    <row r="1021" spans="1:1" hidden="1" x14ac:dyDescent="0.25">
      <c r="A1021" t="s">
        <v>160</v>
      </c>
    </row>
    <row r="1022" spans="1:1" hidden="1" x14ac:dyDescent="0.25">
      <c r="A1022" t="s">
        <v>160</v>
      </c>
    </row>
    <row r="1023" spans="1:1" hidden="1" x14ac:dyDescent="0.25">
      <c r="A1023" t="s">
        <v>160</v>
      </c>
    </row>
    <row r="1024" spans="1:1" hidden="1" x14ac:dyDescent="0.25">
      <c r="A1024" t="s">
        <v>160</v>
      </c>
    </row>
    <row r="1025" spans="1:1" hidden="1" x14ac:dyDescent="0.25">
      <c r="A1025" t="s">
        <v>160</v>
      </c>
    </row>
    <row r="1026" spans="1:1" hidden="1" x14ac:dyDescent="0.25">
      <c r="A1026" t="s">
        <v>160</v>
      </c>
    </row>
    <row r="1027" spans="1:1" hidden="1" x14ac:dyDescent="0.25">
      <c r="A1027" t="s">
        <v>160</v>
      </c>
    </row>
    <row r="1028" spans="1:1" hidden="1" x14ac:dyDescent="0.25">
      <c r="A1028" t="s">
        <v>160</v>
      </c>
    </row>
    <row r="1029" spans="1:1" hidden="1" x14ac:dyDescent="0.25">
      <c r="A1029" t="s">
        <v>160</v>
      </c>
    </row>
    <row r="1030" spans="1:1" hidden="1" x14ac:dyDescent="0.25">
      <c r="A1030" t="s">
        <v>160</v>
      </c>
    </row>
    <row r="1031" spans="1:1" hidden="1" x14ac:dyDescent="0.25">
      <c r="A1031" t="s">
        <v>160</v>
      </c>
    </row>
    <row r="1032" spans="1:1" hidden="1" x14ac:dyDescent="0.25">
      <c r="A1032" t="s">
        <v>160</v>
      </c>
    </row>
    <row r="1033" spans="1:1" hidden="1" x14ac:dyDescent="0.25">
      <c r="A1033" t="s">
        <v>160</v>
      </c>
    </row>
    <row r="1034" spans="1:1" hidden="1" x14ac:dyDescent="0.25">
      <c r="A1034" t="s">
        <v>160</v>
      </c>
    </row>
    <row r="1035" spans="1:1" hidden="1" x14ac:dyDescent="0.25">
      <c r="A1035" t="s">
        <v>160</v>
      </c>
    </row>
    <row r="1036" spans="1:1" hidden="1" x14ac:dyDescent="0.25">
      <c r="A1036" t="s">
        <v>160</v>
      </c>
    </row>
    <row r="1037" spans="1:1" hidden="1" x14ac:dyDescent="0.25">
      <c r="A1037" t="s">
        <v>160</v>
      </c>
    </row>
    <row r="1038" spans="1:1" hidden="1" x14ac:dyDescent="0.25">
      <c r="A1038" t="s">
        <v>160</v>
      </c>
    </row>
    <row r="1039" spans="1:1" hidden="1" x14ac:dyDescent="0.25">
      <c r="A1039" t="s">
        <v>160</v>
      </c>
    </row>
    <row r="1040" spans="1:1" hidden="1" x14ac:dyDescent="0.25">
      <c r="A1040" t="s">
        <v>160</v>
      </c>
    </row>
    <row r="1041" spans="1:1" hidden="1" x14ac:dyDescent="0.25">
      <c r="A1041" t="s">
        <v>160</v>
      </c>
    </row>
    <row r="1042" spans="1:1" hidden="1" x14ac:dyDescent="0.25">
      <c r="A1042" t="s">
        <v>160</v>
      </c>
    </row>
    <row r="1043" spans="1:1" hidden="1" x14ac:dyDescent="0.25">
      <c r="A1043" t="s">
        <v>160</v>
      </c>
    </row>
    <row r="1044" spans="1:1" hidden="1" x14ac:dyDescent="0.25">
      <c r="A1044" t="s">
        <v>160</v>
      </c>
    </row>
    <row r="1045" spans="1:1" hidden="1" x14ac:dyDescent="0.25">
      <c r="A1045" t="s">
        <v>160</v>
      </c>
    </row>
    <row r="1046" spans="1:1" hidden="1" x14ac:dyDescent="0.25">
      <c r="A1046" t="s">
        <v>160</v>
      </c>
    </row>
    <row r="1047" spans="1:1" hidden="1" x14ac:dyDescent="0.25">
      <c r="A1047" t="s">
        <v>160</v>
      </c>
    </row>
    <row r="1048" spans="1:1" hidden="1" x14ac:dyDescent="0.25">
      <c r="A1048" t="s">
        <v>160</v>
      </c>
    </row>
    <row r="1049" spans="1:1" hidden="1" x14ac:dyDescent="0.25">
      <c r="A1049" t="s">
        <v>160</v>
      </c>
    </row>
    <row r="1050" spans="1:1" hidden="1" x14ac:dyDescent="0.25">
      <c r="A1050" t="s">
        <v>160</v>
      </c>
    </row>
    <row r="1051" spans="1:1" hidden="1" x14ac:dyDescent="0.25">
      <c r="A1051" t="s">
        <v>160</v>
      </c>
    </row>
    <row r="1052" spans="1:1" hidden="1" x14ac:dyDescent="0.25">
      <c r="A1052" t="s">
        <v>160</v>
      </c>
    </row>
    <row r="1053" spans="1:1" hidden="1" x14ac:dyDescent="0.25">
      <c r="A1053" t="s">
        <v>160</v>
      </c>
    </row>
    <row r="1054" spans="1:1" hidden="1" x14ac:dyDescent="0.25">
      <c r="A1054" t="s">
        <v>160</v>
      </c>
    </row>
    <row r="1055" spans="1:1" hidden="1" x14ac:dyDescent="0.25">
      <c r="A1055" t="s">
        <v>160</v>
      </c>
    </row>
    <row r="1056" spans="1:1" hidden="1" x14ac:dyDescent="0.25">
      <c r="A1056" t="s">
        <v>160</v>
      </c>
    </row>
    <row r="1057" spans="1:1" hidden="1" x14ac:dyDescent="0.25">
      <c r="A1057" t="s">
        <v>160</v>
      </c>
    </row>
    <row r="1058" spans="1:1" hidden="1" x14ac:dyDescent="0.25">
      <c r="A1058" t="s">
        <v>160</v>
      </c>
    </row>
    <row r="1059" spans="1:1" hidden="1" x14ac:dyDescent="0.25">
      <c r="A1059" t="s">
        <v>160</v>
      </c>
    </row>
    <row r="1060" spans="1:1" hidden="1" x14ac:dyDescent="0.25">
      <c r="A1060" t="s">
        <v>160</v>
      </c>
    </row>
    <row r="1061" spans="1:1" hidden="1" x14ac:dyDescent="0.25">
      <c r="A1061" t="s">
        <v>160</v>
      </c>
    </row>
    <row r="1062" spans="1:1" hidden="1" x14ac:dyDescent="0.25">
      <c r="A1062" t="s">
        <v>160</v>
      </c>
    </row>
    <row r="1063" spans="1:1" hidden="1" x14ac:dyDescent="0.25">
      <c r="A1063" t="s">
        <v>160</v>
      </c>
    </row>
    <row r="1064" spans="1:1" hidden="1" x14ac:dyDescent="0.25">
      <c r="A1064" t="s">
        <v>160</v>
      </c>
    </row>
    <row r="1065" spans="1:1" hidden="1" x14ac:dyDescent="0.25">
      <c r="A1065" t="s">
        <v>160</v>
      </c>
    </row>
    <row r="1066" spans="1:1" hidden="1" x14ac:dyDescent="0.25">
      <c r="A1066" t="s">
        <v>160</v>
      </c>
    </row>
    <row r="1067" spans="1:1" hidden="1" x14ac:dyDescent="0.25">
      <c r="A1067" t="s">
        <v>160</v>
      </c>
    </row>
    <row r="1068" spans="1:1" hidden="1" x14ac:dyDescent="0.25">
      <c r="A1068" t="s">
        <v>160</v>
      </c>
    </row>
    <row r="1069" spans="1:1" hidden="1" x14ac:dyDescent="0.25">
      <c r="A1069" t="s">
        <v>160</v>
      </c>
    </row>
    <row r="1070" spans="1:1" hidden="1" x14ac:dyDescent="0.25">
      <c r="A1070" t="s">
        <v>160</v>
      </c>
    </row>
    <row r="1071" spans="1:1" hidden="1" x14ac:dyDescent="0.25">
      <c r="A1071" t="s">
        <v>160</v>
      </c>
    </row>
    <row r="1072" spans="1:1" hidden="1" x14ac:dyDescent="0.25">
      <c r="A1072" t="s">
        <v>160</v>
      </c>
    </row>
    <row r="1073" spans="1:1" hidden="1" x14ac:dyDescent="0.25">
      <c r="A1073" t="s">
        <v>160</v>
      </c>
    </row>
    <row r="1074" spans="1:1" hidden="1" x14ac:dyDescent="0.25">
      <c r="A1074" t="s">
        <v>160</v>
      </c>
    </row>
    <row r="1075" spans="1:1" hidden="1" x14ac:dyDescent="0.25">
      <c r="A1075" t="s">
        <v>160</v>
      </c>
    </row>
    <row r="1076" spans="1:1" hidden="1" x14ac:dyDescent="0.25">
      <c r="A1076" t="s">
        <v>160</v>
      </c>
    </row>
    <row r="1077" spans="1:1" hidden="1" x14ac:dyDescent="0.25">
      <c r="A1077" t="s">
        <v>160</v>
      </c>
    </row>
    <row r="1078" spans="1:1" hidden="1" x14ac:dyDescent="0.25">
      <c r="A1078" t="s">
        <v>160</v>
      </c>
    </row>
    <row r="1079" spans="1:1" hidden="1" x14ac:dyDescent="0.25">
      <c r="A1079" t="s">
        <v>160</v>
      </c>
    </row>
    <row r="1080" spans="1:1" hidden="1" x14ac:dyDescent="0.25">
      <c r="A1080" t="s">
        <v>160</v>
      </c>
    </row>
    <row r="1081" spans="1:1" hidden="1" x14ac:dyDescent="0.25">
      <c r="A1081" t="s">
        <v>160</v>
      </c>
    </row>
    <row r="1082" spans="1:1" hidden="1" x14ac:dyDescent="0.25">
      <c r="A1082" t="s">
        <v>160</v>
      </c>
    </row>
    <row r="1083" spans="1:1" hidden="1" x14ac:dyDescent="0.25">
      <c r="A1083" t="s">
        <v>160</v>
      </c>
    </row>
    <row r="1084" spans="1:1" hidden="1" x14ac:dyDescent="0.25">
      <c r="A1084" t="s">
        <v>160</v>
      </c>
    </row>
    <row r="1085" spans="1:1" hidden="1" x14ac:dyDescent="0.25">
      <c r="A1085" t="s">
        <v>160</v>
      </c>
    </row>
    <row r="1086" spans="1:1" hidden="1" x14ac:dyDescent="0.25">
      <c r="A1086" t="s">
        <v>160</v>
      </c>
    </row>
    <row r="1087" spans="1:1" hidden="1" x14ac:dyDescent="0.25">
      <c r="A1087" t="s">
        <v>160</v>
      </c>
    </row>
    <row r="1088" spans="1:1" hidden="1" x14ac:dyDescent="0.25">
      <c r="A1088" t="s">
        <v>160</v>
      </c>
    </row>
    <row r="1089" spans="1:1" hidden="1" x14ac:dyDescent="0.25">
      <c r="A1089" t="s">
        <v>160</v>
      </c>
    </row>
    <row r="1090" spans="1:1" hidden="1" x14ac:dyDescent="0.25">
      <c r="A1090" t="s">
        <v>160</v>
      </c>
    </row>
    <row r="1091" spans="1:1" hidden="1" x14ac:dyDescent="0.25">
      <c r="A1091" t="s">
        <v>160</v>
      </c>
    </row>
    <row r="1092" spans="1:1" hidden="1" x14ac:dyDescent="0.25">
      <c r="A1092" t="s">
        <v>160</v>
      </c>
    </row>
    <row r="1093" spans="1:1" hidden="1" x14ac:dyDescent="0.25">
      <c r="A1093" t="s">
        <v>160</v>
      </c>
    </row>
    <row r="1094" spans="1:1" hidden="1" x14ac:dyDescent="0.25">
      <c r="A1094" t="s">
        <v>160</v>
      </c>
    </row>
    <row r="1095" spans="1:1" hidden="1" x14ac:dyDescent="0.25">
      <c r="A1095" t="s">
        <v>160</v>
      </c>
    </row>
    <row r="1096" spans="1:1" hidden="1" x14ac:dyDescent="0.25">
      <c r="A1096" t="s">
        <v>160</v>
      </c>
    </row>
    <row r="1097" spans="1:1" hidden="1" x14ac:dyDescent="0.25">
      <c r="A1097" t="s">
        <v>160</v>
      </c>
    </row>
    <row r="1098" spans="1:1" hidden="1" x14ac:dyDescent="0.25">
      <c r="A1098" t="s">
        <v>160</v>
      </c>
    </row>
    <row r="1099" spans="1:1" hidden="1" x14ac:dyDescent="0.25">
      <c r="A1099" t="s">
        <v>160</v>
      </c>
    </row>
    <row r="1100" spans="1:1" hidden="1" x14ac:dyDescent="0.25">
      <c r="A1100" t="s">
        <v>160</v>
      </c>
    </row>
    <row r="1101" spans="1:1" hidden="1" x14ac:dyDescent="0.25">
      <c r="A1101" t="s">
        <v>160</v>
      </c>
    </row>
    <row r="1102" spans="1:1" hidden="1" x14ac:dyDescent="0.25">
      <c r="A1102" t="s">
        <v>160</v>
      </c>
    </row>
    <row r="1103" spans="1:1" hidden="1" x14ac:dyDescent="0.25">
      <c r="A1103" t="s">
        <v>160</v>
      </c>
    </row>
    <row r="1104" spans="1:1" hidden="1" x14ac:dyDescent="0.25">
      <c r="A1104" t="s">
        <v>160</v>
      </c>
    </row>
    <row r="1105" spans="1:1" hidden="1" x14ac:dyDescent="0.25">
      <c r="A1105" t="s">
        <v>160</v>
      </c>
    </row>
    <row r="1106" spans="1:1" hidden="1" x14ac:dyDescent="0.25">
      <c r="A1106" t="s">
        <v>160</v>
      </c>
    </row>
    <row r="1107" spans="1:1" hidden="1" x14ac:dyDescent="0.25">
      <c r="A1107" t="s">
        <v>160</v>
      </c>
    </row>
    <row r="1108" spans="1:1" hidden="1" x14ac:dyDescent="0.25">
      <c r="A1108" t="s">
        <v>160</v>
      </c>
    </row>
    <row r="1109" spans="1:1" hidden="1" x14ac:dyDescent="0.25">
      <c r="A1109" t="s">
        <v>160</v>
      </c>
    </row>
    <row r="1110" spans="1:1" hidden="1" x14ac:dyDescent="0.25">
      <c r="A1110" t="s">
        <v>160</v>
      </c>
    </row>
    <row r="1111" spans="1:1" hidden="1" x14ac:dyDescent="0.25">
      <c r="A1111" t="s">
        <v>160</v>
      </c>
    </row>
    <row r="1112" spans="1:1" hidden="1" x14ac:dyDescent="0.25">
      <c r="A1112" t="s">
        <v>160</v>
      </c>
    </row>
    <row r="1113" spans="1:1" hidden="1" x14ac:dyDescent="0.25">
      <c r="A1113" t="s">
        <v>160</v>
      </c>
    </row>
    <row r="1114" spans="1:1" hidden="1" x14ac:dyDescent="0.25">
      <c r="A1114" t="s">
        <v>160</v>
      </c>
    </row>
    <row r="1115" spans="1:1" hidden="1" x14ac:dyDescent="0.25">
      <c r="A1115" t="s">
        <v>160</v>
      </c>
    </row>
    <row r="1116" spans="1:1" hidden="1" x14ac:dyDescent="0.25">
      <c r="A1116" t="s">
        <v>160</v>
      </c>
    </row>
    <row r="1117" spans="1:1" hidden="1" x14ac:dyDescent="0.25">
      <c r="A1117" t="s">
        <v>160</v>
      </c>
    </row>
    <row r="1118" spans="1:1" hidden="1" x14ac:dyDescent="0.25">
      <c r="A1118" t="s">
        <v>160</v>
      </c>
    </row>
    <row r="1119" spans="1:1" hidden="1" x14ac:dyDescent="0.25">
      <c r="A1119" t="s">
        <v>160</v>
      </c>
    </row>
    <row r="1120" spans="1:1" hidden="1" x14ac:dyDescent="0.25">
      <c r="A1120" t="s">
        <v>160</v>
      </c>
    </row>
    <row r="1121" spans="1:1" hidden="1" x14ac:dyDescent="0.25">
      <c r="A1121" t="s">
        <v>160</v>
      </c>
    </row>
    <row r="1122" spans="1:1" hidden="1" x14ac:dyDescent="0.25">
      <c r="A1122" t="s">
        <v>160</v>
      </c>
    </row>
    <row r="1123" spans="1:1" hidden="1" x14ac:dyDescent="0.25">
      <c r="A1123" t="s">
        <v>160</v>
      </c>
    </row>
    <row r="1124" spans="1:1" hidden="1" x14ac:dyDescent="0.25">
      <c r="A1124" t="s">
        <v>160</v>
      </c>
    </row>
    <row r="1125" spans="1:1" hidden="1" x14ac:dyDescent="0.25">
      <c r="A1125" t="s">
        <v>160</v>
      </c>
    </row>
    <row r="1126" spans="1:1" hidden="1" x14ac:dyDescent="0.25">
      <c r="A1126" t="s">
        <v>160</v>
      </c>
    </row>
    <row r="1127" spans="1:1" hidden="1" x14ac:dyDescent="0.25">
      <c r="A1127" t="s">
        <v>160</v>
      </c>
    </row>
    <row r="1128" spans="1:1" hidden="1" x14ac:dyDescent="0.25">
      <c r="A1128" t="s">
        <v>160</v>
      </c>
    </row>
    <row r="1129" spans="1:1" hidden="1" x14ac:dyDescent="0.25">
      <c r="A1129" t="s">
        <v>160</v>
      </c>
    </row>
    <row r="1130" spans="1:1" hidden="1" x14ac:dyDescent="0.25">
      <c r="A1130" t="s">
        <v>160</v>
      </c>
    </row>
    <row r="1131" spans="1:1" hidden="1" x14ac:dyDescent="0.25">
      <c r="A1131" t="s">
        <v>160</v>
      </c>
    </row>
    <row r="1132" spans="1:1" hidden="1" x14ac:dyDescent="0.25">
      <c r="A1132" t="s">
        <v>160</v>
      </c>
    </row>
    <row r="1133" spans="1:1" hidden="1" x14ac:dyDescent="0.25">
      <c r="A1133" t="s">
        <v>160</v>
      </c>
    </row>
    <row r="1134" spans="1:1" hidden="1" x14ac:dyDescent="0.25">
      <c r="A1134" t="s">
        <v>160</v>
      </c>
    </row>
    <row r="1135" spans="1:1" hidden="1" x14ac:dyDescent="0.25">
      <c r="A1135" t="s">
        <v>160</v>
      </c>
    </row>
    <row r="1136" spans="1:1" hidden="1" x14ac:dyDescent="0.25">
      <c r="A1136" t="s">
        <v>160</v>
      </c>
    </row>
    <row r="1137" spans="1:1" hidden="1" x14ac:dyDescent="0.25">
      <c r="A1137" t="s">
        <v>160</v>
      </c>
    </row>
    <row r="1138" spans="1:1" hidden="1" x14ac:dyDescent="0.25">
      <c r="A1138" t="s">
        <v>160</v>
      </c>
    </row>
    <row r="1139" spans="1:1" hidden="1" x14ac:dyDescent="0.25">
      <c r="A1139" t="s">
        <v>160</v>
      </c>
    </row>
    <row r="1140" spans="1:1" hidden="1" x14ac:dyDescent="0.25">
      <c r="A1140" t="s">
        <v>160</v>
      </c>
    </row>
    <row r="1141" spans="1:1" hidden="1" x14ac:dyDescent="0.25">
      <c r="A1141" t="s">
        <v>160</v>
      </c>
    </row>
    <row r="1142" spans="1:1" hidden="1" x14ac:dyDescent="0.25">
      <c r="A1142" t="s">
        <v>160</v>
      </c>
    </row>
    <row r="1143" spans="1:1" hidden="1" x14ac:dyDescent="0.25">
      <c r="A1143" t="s">
        <v>160</v>
      </c>
    </row>
    <row r="1144" spans="1:1" hidden="1" x14ac:dyDescent="0.25">
      <c r="A1144" t="s">
        <v>160</v>
      </c>
    </row>
    <row r="1145" spans="1:1" hidden="1" x14ac:dyDescent="0.25">
      <c r="A1145" t="s">
        <v>160</v>
      </c>
    </row>
    <row r="1146" spans="1:1" hidden="1" x14ac:dyDescent="0.25">
      <c r="A1146" t="s">
        <v>160</v>
      </c>
    </row>
    <row r="1147" spans="1:1" hidden="1" x14ac:dyDescent="0.25">
      <c r="A1147" t="s">
        <v>160</v>
      </c>
    </row>
    <row r="1148" spans="1:1" hidden="1" x14ac:dyDescent="0.25">
      <c r="A1148" t="s">
        <v>160</v>
      </c>
    </row>
    <row r="1149" spans="1:1" hidden="1" x14ac:dyDescent="0.25">
      <c r="A1149" t="s">
        <v>160</v>
      </c>
    </row>
    <row r="1150" spans="1:1" hidden="1" x14ac:dyDescent="0.25">
      <c r="A1150" t="s">
        <v>160</v>
      </c>
    </row>
    <row r="1151" spans="1:1" hidden="1" x14ac:dyDescent="0.25">
      <c r="A1151" t="s">
        <v>160</v>
      </c>
    </row>
    <row r="1152" spans="1:1" hidden="1" x14ac:dyDescent="0.25">
      <c r="A1152" t="s">
        <v>160</v>
      </c>
    </row>
    <row r="1153" spans="1:1" hidden="1" x14ac:dyDescent="0.25">
      <c r="A1153" t="s">
        <v>160</v>
      </c>
    </row>
    <row r="1154" spans="1:1" hidden="1" x14ac:dyDescent="0.25">
      <c r="A1154" t="s">
        <v>160</v>
      </c>
    </row>
    <row r="1155" spans="1:1" hidden="1" x14ac:dyDescent="0.25">
      <c r="A1155" t="s">
        <v>160</v>
      </c>
    </row>
    <row r="1156" spans="1:1" hidden="1" x14ac:dyDescent="0.25">
      <c r="A1156" t="s">
        <v>160</v>
      </c>
    </row>
    <row r="1157" spans="1:1" hidden="1" x14ac:dyDescent="0.25">
      <c r="A1157" t="s">
        <v>160</v>
      </c>
    </row>
    <row r="1158" spans="1:1" hidden="1" x14ac:dyDescent="0.25">
      <c r="A1158" t="s">
        <v>160</v>
      </c>
    </row>
    <row r="1159" spans="1:1" hidden="1" x14ac:dyDescent="0.25">
      <c r="A1159" t="s">
        <v>160</v>
      </c>
    </row>
    <row r="1160" spans="1:1" hidden="1" x14ac:dyDescent="0.25">
      <c r="A1160" t="s">
        <v>160</v>
      </c>
    </row>
    <row r="1161" spans="1:1" hidden="1" x14ac:dyDescent="0.25">
      <c r="A1161" t="s">
        <v>160</v>
      </c>
    </row>
    <row r="1162" spans="1:1" hidden="1" x14ac:dyDescent="0.25">
      <c r="A1162" t="s">
        <v>160</v>
      </c>
    </row>
    <row r="1163" spans="1:1" hidden="1" x14ac:dyDescent="0.25">
      <c r="A1163" t="s">
        <v>160</v>
      </c>
    </row>
    <row r="1164" spans="1:1" hidden="1" x14ac:dyDescent="0.25">
      <c r="A1164" t="s">
        <v>160</v>
      </c>
    </row>
    <row r="1165" spans="1:1" hidden="1" x14ac:dyDescent="0.25">
      <c r="A1165" t="s">
        <v>160</v>
      </c>
    </row>
    <row r="1166" spans="1:1" hidden="1" x14ac:dyDescent="0.25">
      <c r="A1166" t="s">
        <v>160</v>
      </c>
    </row>
    <row r="1167" spans="1:1" hidden="1" x14ac:dyDescent="0.25">
      <c r="A1167" t="s">
        <v>160</v>
      </c>
    </row>
    <row r="1168" spans="1:1" hidden="1" x14ac:dyDescent="0.25">
      <c r="A1168" t="s">
        <v>160</v>
      </c>
    </row>
    <row r="1169" spans="1:1" hidden="1" x14ac:dyDescent="0.25">
      <c r="A1169" t="s">
        <v>160</v>
      </c>
    </row>
    <row r="1170" spans="1:1" hidden="1" x14ac:dyDescent="0.25">
      <c r="A1170" t="s">
        <v>160</v>
      </c>
    </row>
    <row r="1171" spans="1:1" hidden="1" x14ac:dyDescent="0.25">
      <c r="A1171" t="s">
        <v>160</v>
      </c>
    </row>
    <row r="1172" spans="1:1" hidden="1" x14ac:dyDescent="0.25">
      <c r="A1172" t="s">
        <v>160</v>
      </c>
    </row>
    <row r="1173" spans="1:1" hidden="1" x14ac:dyDescent="0.25">
      <c r="A1173" t="s">
        <v>160</v>
      </c>
    </row>
    <row r="1174" spans="1:1" hidden="1" x14ac:dyDescent="0.25">
      <c r="A1174" t="s">
        <v>160</v>
      </c>
    </row>
    <row r="1175" spans="1:1" hidden="1" x14ac:dyDescent="0.25">
      <c r="A1175" t="s">
        <v>160</v>
      </c>
    </row>
    <row r="1176" spans="1:1" hidden="1" x14ac:dyDescent="0.25">
      <c r="A1176" t="s">
        <v>160</v>
      </c>
    </row>
    <row r="1177" spans="1:1" hidden="1" x14ac:dyDescent="0.25">
      <c r="A1177" t="s">
        <v>160</v>
      </c>
    </row>
    <row r="1178" spans="1:1" hidden="1" x14ac:dyDescent="0.25">
      <c r="A1178" t="s">
        <v>160</v>
      </c>
    </row>
    <row r="1179" spans="1:1" hidden="1" x14ac:dyDescent="0.25">
      <c r="A1179" t="s">
        <v>160</v>
      </c>
    </row>
    <row r="1180" spans="1:1" hidden="1" x14ac:dyDescent="0.25">
      <c r="A1180" t="s">
        <v>160</v>
      </c>
    </row>
    <row r="1181" spans="1:1" hidden="1" x14ac:dyDescent="0.25">
      <c r="A1181" t="s">
        <v>160</v>
      </c>
    </row>
    <row r="1182" spans="1:1" hidden="1" x14ac:dyDescent="0.25">
      <c r="A1182" t="s">
        <v>160</v>
      </c>
    </row>
    <row r="1183" spans="1:1" hidden="1" x14ac:dyDescent="0.25">
      <c r="A1183" t="s">
        <v>160</v>
      </c>
    </row>
    <row r="1184" spans="1:1" hidden="1" x14ac:dyDescent="0.25">
      <c r="A1184" t="s">
        <v>160</v>
      </c>
    </row>
    <row r="1185" spans="1:1" hidden="1" x14ac:dyDescent="0.25">
      <c r="A1185" t="s">
        <v>160</v>
      </c>
    </row>
    <row r="1186" spans="1:1" hidden="1" x14ac:dyDescent="0.25">
      <c r="A1186" t="s">
        <v>160</v>
      </c>
    </row>
    <row r="1187" spans="1:1" hidden="1" x14ac:dyDescent="0.25">
      <c r="A1187" t="s">
        <v>160</v>
      </c>
    </row>
    <row r="1188" spans="1:1" hidden="1" x14ac:dyDescent="0.25">
      <c r="A1188" t="s">
        <v>160</v>
      </c>
    </row>
    <row r="1189" spans="1:1" hidden="1" x14ac:dyDescent="0.25">
      <c r="A1189" t="s">
        <v>160</v>
      </c>
    </row>
    <row r="1190" spans="1:1" hidden="1" x14ac:dyDescent="0.25">
      <c r="A1190" t="s">
        <v>160</v>
      </c>
    </row>
    <row r="1191" spans="1:1" hidden="1" x14ac:dyDescent="0.25">
      <c r="A1191" t="s">
        <v>160</v>
      </c>
    </row>
    <row r="1192" spans="1:1" hidden="1" x14ac:dyDescent="0.25">
      <c r="A1192" t="s">
        <v>160</v>
      </c>
    </row>
    <row r="1193" spans="1:1" hidden="1" x14ac:dyDescent="0.25">
      <c r="A1193" t="s">
        <v>160</v>
      </c>
    </row>
    <row r="1194" spans="1:1" hidden="1" x14ac:dyDescent="0.25">
      <c r="A1194" t="s">
        <v>160</v>
      </c>
    </row>
    <row r="1195" spans="1:1" hidden="1" x14ac:dyDescent="0.25">
      <c r="A1195" t="s">
        <v>160</v>
      </c>
    </row>
    <row r="1196" spans="1:1" hidden="1" x14ac:dyDescent="0.25">
      <c r="A1196" t="s">
        <v>160</v>
      </c>
    </row>
    <row r="1197" spans="1:1" hidden="1" x14ac:dyDescent="0.25">
      <c r="A1197" t="s">
        <v>160</v>
      </c>
    </row>
    <row r="1198" spans="1:1" hidden="1" x14ac:dyDescent="0.25">
      <c r="A1198" t="s">
        <v>160</v>
      </c>
    </row>
    <row r="1199" spans="1:1" hidden="1" x14ac:dyDescent="0.25">
      <c r="A1199" t="s">
        <v>160</v>
      </c>
    </row>
    <row r="1200" spans="1:1" hidden="1" x14ac:dyDescent="0.25">
      <c r="A1200" t="s">
        <v>160</v>
      </c>
    </row>
    <row r="1201" spans="1:1" hidden="1" x14ac:dyDescent="0.25">
      <c r="A1201" t="s">
        <v>160</v>
      </c>
    </row>
    <row r="1202" spans="1:1" hidden="1" x14ac:dyDescent="0.25">
      <c r="A1202" t="s">
        <v>160</v>
      </c>
    </row>
    <row r="1203" spans="1:1" hidden="1" x14ac:dyDescent="0.25">
      <c r="A1203" t="s">
        <v>160</v>
      </c>
    </row>
    <row r="1204" spans="1:1" hidden="1" x14ac:dyDescent="0.25">
      <c r="A1204" t="s">
        <v>160</v>
      </c>
    </row>
    <row r="1205" spans="1:1" hidden="1" x14ac:dyDescent="0.25">
      <c r="A1205" t="s">
        <v>160</v>
      </c>
    </row>
    <row r="1206" spans="1:1" hidden="1" x14ac:dyDescent="0.25">
      <c r="A1206" t="s">
        <v>160</v>
      </c>
    </row>
    <row r="1207" spans="1:1" hidden="1" x14ac:dyDescent="0.25">
      <c r="A1207" t="s">
        <v>160</v>
      </c>
    </row>
    <row r="1208" spans="1:1" hidden="1" x14ac:dyDescent="0.25">
      <c r="A1208" t="s">
        <v>160</v>
      </c>
    </row>
    <row r="1209" spans="1:1" hidden="1" x14ac:dyDescent="0.25">
      <c r="A1209" t="s">
        <v>160</v>
      </c>
    </row>
    <row r="1210" spans="1:1" hidden="1" x14ac:dyDescent="0.25">
      <c r="A1210" t="s">
        <v>160</v>
      </c>
    </row>
    <row r="1211" spans="1:1" hidden="1" x14ac:dyDescent="0.25">
      <c r="A1211" t="s">
        <v>160</v>
      </c>
    </row>
    <row r="1212" spans="1:1" hidden="1" x14ac:dyDescent="0.25">
      <c r="A1212" t="s">
        <v>160</v>
      </c>
    </row>
    <row r="1213" spans="1:1" hidden="1" x14ac:dyDescent="0.25">
      <c r="A1213" t="s">
        <v>160</v>
      </c>
    </row>
    <row r="1214" spans="1:1" hidden="1" x14ac:dyDescent="0.25">
      <c r="A1214" t="s">
        <v>160</v>
      </c>
    </row>
    <row r="1215" spans="1:1" hidden="1" x14ac:dyDescent="0.25">
      <c r="A1215" t="s">
        <v>160</v>
      </c>
    </row>
    <row r="1216" spans="1:1" hidden="1" x14ac:dyDescent="0.25">
      <c r="A1216" t="s">
        <v>160</v>
      </c>
    </row>
    <row r="1217" spans="1:1" hidden="1" x14ac:dyDescent="0.25">
      <c r="A1217" t="s">
        <v>160</v>
      </c>
    </row>
    <row r="1218" spans="1:1" hidden="1" x14ac:dyDescent="0.25">
      <c r="A1218" t="s">
        <v>160</v>
      </c>
    </row>
    <row r="1219" spans="1:1" hidden="1" x14ac:dyDescent="0.25">
      <c r="A1219" t="s">
        <v>160</v>
      </c>
    </row>
    <row r="1220" spans="1:1" hidden="1" x14ac:dyDescent="0.25">
      <c r="A1220" t="s">
        <v>160</v>
      </c>
    </row>
    <row r="1221" spans="1:1" hidden="1" x14ac:dyDescent="0.25">
      <c r="A1221" t="s">
        <v>160</v>
      </c>
    </row>
    <row r="1222" spans="1:1" hidden="1" x14ac:dyDescent="0.25">
      <c r="A1222" t="s">
        <v>160</v>
      </c>
    </row>
    <row r="1223" spans="1:1" hidden="1" x14ac:dyDescent="0.25">
      <c r="A1223" t="s">
        <v>160</v>
      </c>
    </row>
    <row r="1224" spans="1:1" hidden="1" x14ac:dyDescent="0.25">
      <c r="A1224" t="s">
        <v>160</v>
      </c>
    </row>
    <row r="1225" spans="1:1" hidden="1" x14ac:dyDescent="0.25">
      <c r="A1225" t="s">
        <v>160</v>
      </c>
    </row>
    <row r="1226" spans="1:1" hidden="1" x14ac:dyDescent="0.25">
      <c r="A1226" t="s">
        <v>160</v>
      </c>
    </row>
    <row r="1227" spans="1:1" hidden="1" x14ac:dyDescent="0.25">
      <c r="A1227" t="s">
        <v>160</v>
      </c>
    </row>
    <row r="1228" spans="1:1" hidden="1" x14ac:dyDescent="0.25">
      <c r="A1228" t="s">
        <v>160</v>
      </c>
    </row>
    <row r="1229" spans="1:1" hidden="1" x14ac:dyDescent="0.25">
      <c r="A1229" t="s">
        <v>160</v>
      </c>
    </row>
    <row r="1230" spans="1:1" hidden="1" x14ac:dyDescent="0.25">
      <c r="A1230" t="s">
        <v>160</v>
      </c>
    </row>
    <row r="1231" spans="1:1" hidden="1" x14ac:dyDescent="0.25">
      <c r="A1231" t="s">
        <v>160</v>
      </c>
    </row>
    <row r="1232" spans="1:1" hidden="1" x14ac:dyDescent="0.25">
      <c r="A1232" t="s">
        <v>160</v>
      </c>
    </row>
    <row r="1233" spans="1:1" hidden="1" x14ac:dyDescent="0.25">
      <c r="A1233" t="s">
        <v>160</v>
      </c>
    </row>
    <row r="1234" spans="1:1" hidden="1" x14ac:dyDescent="0.25">
      <c r="A1234" t="s">
        <v>160</v>
      </c>
    </row>
    <row r="1235" spans="1:1" hidden="1" x14ac:dyDescent="0.25">
      <c r="A1235" t="s">
        <v>160</v>
      </c>
    </row>
    <row r="1236" spans="1:1" hidden="1" x14ac:dyDescent="0.25">
      <c r="A1236" t="s">
        <v>160</v>
      </c>
    </row>
    <row r="1237" spans="1:1" hidden="1" x14ac:dyDescent="0.25">
      <c r="A1237" t="s">
        <v>160</v>
      </c>
    </row>
    <row r="1238" spans="1:1" hidden="1" x14ac:dyDescent="0.25">
      <c r="A1238" t="s">
        <v>160</v>
      </c>
    </row>
    <row r="1239" spans="1:1" hidden="1" x14ac:dyDescent="0.25">
      <c r="A1239" t="s">
        <v>160</v>
      </c>
    </row>
    <row r="1240" spans="1:1" hidden="1" x14ac:dyDescent="0.25">
      <c r="A1240" t="s">
        <v>160</v>
      </c>
    </row>
    <row r="1241" spans="1:1" hidden="1" x14ac:dyDescent="0.25">
      <c r="A1241" t="s">
        <v>160</v>
      </c>
    </row>
    <row r="1242" spans="1:1" hidden="1" x14ac:dyDescent="0.25">
      <c r="A1242" t="s">
        <v>160</v>
      </c>
    </row>
    <row r="1243" spans="1:1" hidden="1" x14ac:dyDescent="0.25">
      <c r="A1243" t="s">
        <v>160</v>
      </c>
    </row>
    <row r="1244" spans="1:1" hidden="1" x14ac:dyDescent="0.25">
      <c r="A1244" t="s">
        <v>160</v>
      </c>
    </row>
    <row r="1245" spans="1:1" hidden="1" x14ac:dyDescent="0.25">
      <c r="A1245" t="s">
        <v>160</v>
      </c>
    </row>
    <row r="1246" spans="1:1" hidden="1" x14ac:dyDescent="0.25">
      <c r="A1246" t="s">
        <v>160</v>
      </c>
    </row>
    <row r="1247" spans="1:1" hidden="1" x14ac:dyDescent="0.25">
      <c r="A1247" t="s">
        <v>160</v>
      </c>
    </row>
    <row r="1248" spans="1:1" hidden="1" x14ac:dyDescent="0.25">
      <c r="A1248" t="s">
        <v>160</v>
      </c>
    </row>
    <row r="1249" spans="1:1" hidden="1" x14ac:dyDescent="0.25">
      <c r="A1249" t="s">
        <v>160</v>
      </c>
    </row>
    <row r="1250" spans="1:1" hidden="1" x14ac:dyDescent="0.25">
      <c r="A1250" t="s">
        <v>160</v>
      </c>
    </row>
    <row r="1251" spans="1:1" hidden="1" x14ac:dyDescent="0.25">
      <c r="A1251" t="s">
        <v>160</v>
      </c>
    </row>
    <row r="1252" spans="1:1" hidden="1" x14ac:dyDescent="0.25">
      <c r="A1252" t="s">
        <v>160</v>
      </c>
    </row>
    <row r="1253" spans="1:1" hidden="1" x14ac:dyDescent="0.25">
      <c r="A1253" t="s">
        <v>160</v>
      </c>
    </row>
    <row r="1254" spans="1:1" hidden="1" x14ac:dyDescent="0.25">
      <c r="A1254" t="s">
        <v>160</v>
      </c>
    </row>
    <row r="1255" spans="1:1" hidden="1" x14ac:dyDescent="0.25">
      <c r="A1255" t="s">
        <v>160</v>
      </c>
    </row>
    <row r="1256" spans="1:1" hidden="1" x14ac:dyDescent="0.25">
      <c r="A1256" t="s">
        <v>160</v>
      </c>
    </row>
    <row r="1257" spans="1:1" hidden="1" x14ac:dyDescent="0.25">
      <c r="A1257" t="s">
        <v>160</v>
      </c>
    </row>
    <row r="1258" spans="1:1" hidden="1" x14ac:dyDescent="0.25">
      <c r="A1258" t="s">
        <v>160</v>
      </c>
    </row>
    <row r="1259" spans="1:1" hidden="1" x14ac:dyDescent="0.25">
      <c r="A1259" t="s">
        <v>160</v>
      </c>
    </row>
    <row r="1260" spans="1:1" hidden="1" x14ac:dyDescent="0.25">
      <c r="A1260" t="s">
        <v>160</v>
      </c>
    </row>
    <row r="1261" spans="1:1" hidden="1" x14ac:dyDescent="0.25">
      <c r="A1261" t="s">
        <v>160</v>
      </c>
    </row>
    <row r="1262" spans="1:1" hidden="1" x14ac:dyDescent="0.25">
      <c r="A1262" t="s">
        <v>160</v>
      </c>
    </row>
    <row r="1263" spans="1:1" hidden="1" x14ac:dyDescent="0.25">
      <c r="A1263" t="s">
        <v>160</v>
      </c>
    </row>
    <row r="1264" spans="1:1" hidden="1" x14ac:dyDescent="0.25">
      <c r="A1264" t="s">
        <v>160</v>
      </c>
    </row>
    <row r="1265" spans="1:1" hidden="1" x14ac:dyDescent="0.25">
      <c r="A1265" t="s">
        <v>160</v>
      </c>
    </row>
    <row r="1266" spans="1:1" hidden="1" x14ac:dyDescent="0.25">
      <c r="A1266" t="s">
        <v>160</v>
      </c>
    </row>
    <row r="1267" spans="1:1" hidden="1" x14ac:dyDescent="0.25">
      <c r="A1267" t="s">
        <v>160</v>
      </c>
    </row>
    <row r="1268" spans="1:1" hidden="1" x14ac:dyDescent="0.25">
      <c r="A1268" t="s">
        <v>160</v>
      </c>
    </row>
    <row r="1269" spans="1:1" hidden="1" x14ac:dyDescent="0.25">
      <c r="A1269" t="s">
        <v>160</v>
      </c>
    </row>
    <row r="1270" spans="1:1" hidden="1" x14ac:dyDescent="0.25">
      <c r="A1270" t="s">
        <v>160</v>
      </c>
    </row>
    <row r="1271" spans="1:1" hidden="1" x14ac:dyDescent="0.25">
      <c r="A1271" t="s">
        <v>160</v>
      </c>
    </row>
    <row r="1272" spans="1:1" hidden="1" x14ac:dyDescent="0.25">
      <c r="A1272" t="s">
        <v>160</v>
      </c>
    </row>
    <row r="1273" spans="1:1" hidden="1" x14ac:dyDescent="0.25">
      <c r="A1273" t="s">
        <v>160</v>
      </c>
    </row>
    <row r="1274" spans="1:1" hidden="1" x14ac:dyDescent="0.25">
      <c r="A1274" t="s">
        <v>160</v>
      </c>
    </row>
    <row r="1275" spans="1:1" hidden="1" x14ac:dyDescent="0.25">
      <c r="A1275" t="s">
        <v>160</v>
      </c>
    </row>
    <row r="1276" spans="1:1" hidden="1" x14ac:dyDescent="0.25">
      <c r="A1276" t="s">
        <v>160</v>
      </c>
    </row>
    <row r="1277" spans="1:1" hidden="1" x14ac:dyDescent="0.25">
      <c r="A1277" t="s">
        <v>160</v>
      </c>
    </row>
    <row r="1278" spans="1:1" hidden="1" x14ac:dyDescent="0.25">
      <c r="A1278" t="s">
        <v>160</v>
      </c>
    </row>
    <row r="1279" spans="1:1" hidden="1" x14ac:dyDescent="0.25">
      <c r="A1279" t="s">
        <v>160</v>
      </c>
    </row>
    <row r="1280" spans="1:1" hidden="1" x14ac:dyDescent="0.25">
      <c r="A1280" t="s">
        <v>160</v>
      </c>
    </row>
    <row r="1281" spans="1:1" hidden="1" x14ac:dyDescent="0.25">
      <c r="A1281" t="s">
        <v>160</v>
      </c>
    </row>
    <row r="1282" spans="1:1" hidden="1" x14ac:dyDescent="0.25">
      <c r="A1282" t="s">
        <v>160</v>
      </c>
    </row>
    <row r="1283" spans="1:1" hidden="1" x14ac:dyDescent="0.25">
      <c r="A1283" t="s">
        <v>160</v>
      </c>
    </row>
    <row r="1284" spans="1:1" hidden="1" x14ac:dyDescent="0.25">
      <c r="A1284" t="s">
        <v>160</v>
      </c>
    </row>
    <row r="1285" spans="1:1" hidden="1" x14ac:dyDescent="0.25">
      <c r="A1285" t="s">
        <v>160</v>
      </c>
    </row>
    <row r="1286" spans="1:1" hidden="1" x14ac:dyDescent="0.25">
      <c r="A1286" t="s">
        <v>160</v>
      </c>
    </row>
    <row r="1287" spans="1:1" hidden="1" x14ac:dyDescent="0.25">
      <c r="A1287" t="s">
        <v>160</v>
      </c>
    </row>
    <row r="1288" spans="1:1" hidden="1" x14ac:dyDescent="0.25">
      <c r="A1288" t="s">
        <v>160</v>
      </c>
    </row>
    <row r="1289" spans="1:1" hidden="1" x14ac:dyDescent="0.25">
      <c r="A1289" t="s">
        <v>160</v>
      </c>
    </row>
    <row r="1290" spans="1:1" hidden="1" x14ac:dyDescent="0.25">
      <c r="A1290" t="s">
        <v>160</v>
      </c>
    </row>
    <row r="1291" spans="1:1" hidden="1" x14ac:dyDescent="0.25">
      <c r="A1291" t="s">
        <v>160</v>
      </c>
    </row>
    <row r="1292" spans="1:1" hidden="1" x14ac:dyDescent="0.25">
      <c r="A1292" t="s">
        <v>160</v>
      </c>
    </row>
    <row r="1293" spans="1:1" hidden="1" x14ac:dyDescent="0.25">
      <c r="A1293" t="s">
        <v>160</v>
      </c>
    </row>
    <row r="1294" spans="1:1" hidden="1" x14ac:dyDescent="0.25">
      <c r="A1294" t="s">
        <v>160</v>
      </c>
    </row>
    <row r="1295" spans="1:1" hidden="1" x14ac:dyDescent="0.25">
      <c r="A1295" t="s">
        <v>160</v>
      </c>
    </row>
    <row r="1296" spans="1:1" hidden="1" x14ac:dyDescent="0.25">
      <c r="A1296" t="s">
        <v>160</v>
      </c>
    </row>
    <row r="1297" spans="1:1" hidden="1" x14ac:dyDescent="0.25">
      <c r="A1297" t="s">
        <v>160</v>
      </c>
    </row>
    <row r="1298" spans="1:1" hidden="1" x14ac:dyDescent="0.25">
      <c r="A1298" t="s">
        <v>160</v>
      </c>
    </row>
    <row r="1299" spans="1:1" hidden="1" x14ac:dyDescent="0.25">
      <c r="A1299" t="s">
        <v>160</v>
      </c>
    </row>
    <row r="1300" spans="1:1" hidden="1" x14ac:dyDescent="0.25">
      <c r="A1300" t="s">
        <v>160</v>
      </c>
    </row>
    <row r="1301" spans="1:1" hidden="1" x14ac:dyDescent="0.25">
      <c r="A1301" t="s">
        <v>160</v>
      </c>
    </row>
    <row r="1302" spans="1:1" hidden="1" x14ac:dyDescent="0.25">
      <c r="A1302" t="s">
        <v>160</v>
      </c>
    </row>
    <row r="1303" spans="1:1" hidden="1" x14ac:dyDescent="0.25">
      <c r="A1303" t="s">
        <v>160</v>
      </c>
    </row>
    <row r="1304" spans="1:1" hidden="1" x14ac:dyDescent="0.25">
      <c r="A1304" t="s">
        <v>160</v>
      </c>
    </row>
    <row r="1305" spans="1:1" hidden="1" x14ac:dyDescent="0.25">
      <c r="A1305" t="s">
        <v>160</v>
      </c>
    </row>
    <row r="1306" spans="1:1" hidden="1" x14ac:dyDescent="0.25">
      <c r="A1306" t="s">
        <v>160</v>
      </c>
    </row>
    <row r="1307" spans="1:1" hidden="1" x14ac:dyDescent="0.25">
      <c r="A1307" t="s">
        <v>160</v>
      </c>
    </row>
    <row r="1308" spans="1:1" hidden="1" x14ac:dyDescent="0.25">
      <c r="A1308" t="s">
        <v>160</v>
      </c>
    </row>
    <row r="1309" spans="1:1" hidden="1" x14ac:dyDescent="0.25">
      <c r="A1309" t="s">
        <v>160</v>
      </c>
    </row>
    <row r="1310" spans="1:1" hidden="1" x14ac:dyDescent="0.25">
      <c r="A1310" t="s">
        <v>160</v>
      </c>
    </row>
    <row r="1311" spans="1:1" hidden="1" x14ac:dyDescent="0.25">
      <c r="A1311" t="s">
        <v>160</v>
      </c>
    </row>
    <row r="1312" spans="1:1" hidden="1" x14ac:dyDescent="0.25">
      <c r="A1312" t="s">
        <v>160</v>
      </c>
    </row>
    <row r="1313" spans="1:1" hidden="1" x14ac:dyDescent="0.25">
      <c r="A1313" t="s">
        <v>160</v>
      </c>
    </row>
    <row r="1314" spans="1:1" hidden="1" x14ac:dyDescent="0.25">
      <c r="A1314" t="s">
        <v>160</v>
      </c>
    </row>
    <row r="1315" spans="1:1" hidden="1" x14ac:dyDescent="0.25">
      <c r="A1315" t="s">
        <v>160</v>
      </c>
    </row>
    <row r="1316" spans="1:1" hidden="1" x14ac:dyDescent="0.25">
      <c r="A1316" t="s">
        <v>160</v>
      </c>
    </row>
    <row r="1317" spans="1:1" hidden="1" x14ac:dyDescent="0.25">
      <c r="A1317" t="s">
        <v>160</v>
      </c>
    </row>
    <row r="1318" spans="1:1" hidden="1" x14ac:dyDescent="0.25">
      <c r="A1318" t="s">
        <v>160</v>
      </c>
    </row>
    <row r="1319" spans="1:1" hidden="1" x14ac:dyDescent="0.25">
      <c r="A1319" t="s">
        <v>160</v>
      </c>
    </row>
    <row r="1320" spans="1:1" hidden="1" x14ac:dyDescent="0.25">
      <c r="A1320" t="s">
        <v>160</v>
      </c>
    </row>
    <row r="1321" spans="1:1" hidden="1" x14ac:dyDescent="0.25">
      <c r="A1321" t="s">
        <v>160</v>
      </c>
    </row>
    <row r="1322" spans="1:1" hidden="1" x14ac:dyDescent="0.25">
      <c r="A1322" t="s">
        <v>160</v>
      </c>
    </row>
    <row r="1323" spans="1:1" hidden="1" x14ac:dyDescent="0.25">
      <c r="A1323" t="s">
        <v>160</v>
      </c>
    </row>
    <row r="1324" spans="1:1" hidden="1" x14ac:dyDescent="0.25">
      <c r="A1324" t="s">
        <v>160</v>
      </c>
    </row>
    <row r="1325" spans="1:1" hidden="1" x14ac:dyDescent="0.25">
      <c r="A1325" t="s">
        <v>160</v>
      </c>
    </row>
    <row r="1326" spans="1:1" hidden="1" x14ac:dyDescent="0.25">
      <c r="A1326" t="s">
        <v>160</v>
      </c>
    </row>
    <row r="1327" spans="1:1" hidden="1" x14ac:dyDescent="0.25">
      <c r="A1327" t="s">
        <v>160</v>
      </c>
    </row>
    <row r="1328" spans="1:1" hidden="1" x14ac:dyDescent="0.25">
      <c r="A1328" t="s">
        <v>160</v>
      </c>
    </row>
    <row r="1329" spans="1:1" hidden="1" x14ac:dyDescent="0.25">
      <c r="A1329" t="s">
        <v>160</v>
      </c>
    </row>
    <row r="1330" spans="1:1" hidden="1" x14ac:dyDescent="0.25">
      <c r="A1330" t="s">
        <v>160</v>
      </c>
    </row>
    <row r="1331" spans="1:1" hidden="1" x14ac:dyDescent="0.25">
      <c r="A1331" t="s">
        <v>160</v>
      </c>
    </row>
    <row r="1332" spans="1:1" hidden="1" x14ac:dyDescent="0.25">
      <c r="A1332" t="s">
        <v>160</v>
      </c>
    </row>
    <row r="1333" spans="1:1" hidden="1" x14ac:dyDescent="0.25">
      <c r="A1333" t="s">
        <v>160</v>
      </c>
    </row>
    <row r="1334" spans="1:1" hidden="1" x14ac:dyDescent="0.25">
      <c r="A1334" t="s">
        <v>160</v>
      </c>
    </row>
    <row r="1335" spans="1:1" hidden="1" x14ac:dyDescent="0.25">
      <c r="A1335" t="s">
        <v>160</v>
      </c>
    </row>
    <row r="1336" spans="1:1" hidden="1" x14ac:dyDescent="0.25">
      <c r="A1336" t="s">
        <v>160</v>
      </c>
    </row>
    <row r="1337" spans="1:1" hidden="1" x14ac:dyDescent="0.25">
      <c r="A1337" t="s">
        <v>160</v>
      </c>
    </row>
    <row r="1338" spans="1:1" hidden="1" x14ac:dyDescent="0.25">
      <c r="A1338" t="s">
        <v>160</v>
      </c>
    </row>
    <row r="1339" spans="1:1" hidden="1" x14ac:dyDescent="0.25">
      <c r="A1339" t="s">
        <v>160</v>
      </c>
    </row>
    <row r="1340" spans="1:1" hidden="1" x14ac:dyDescent="0.25">
      <c r="A1340" t="s">
        <v>160</v>
      </c>
    </row>
    <row r="1341" spans="1:1" hidden="1" x14ac:dyDescent="0.25">
      <c r="A1341" t="s">
        <v>160</v>
      </c>
    </row>
    <row r="1342" spans="1:1" hidden="1" x14ac:dyDescent="0.25">
      <c r="A1342" t="s">
        <v>160</v>
      </c>
    </row>
    <row r="1343" spans="1:1" hidden="1" x14ac:dyDescent="0.25">
      <c r="A1343" t="s">
        <v>160</v>
      </c>
    </row>
    <row r="1344" spans="1:1" hidden="1" x14ac:dyDescent="0.25">
      <c r="A1344" t="s">
        <v>160</v>
      </c>
    </row>
    <row r="1345" spans="1:1" hidden="1" x14ac:dyDescent="0.25">
      <c r="A1345" t="s">
        <v>160</v>
      </c>
    </row>
    <row r="1346" spans="1:1" hidden="1" x14ac:dyDescent="0.25">
      <c r="A1346" t="s">
        <v>160</v>
      </c>
    </row>
    <row r="1347" spans="1:1" hidden="1" x14ac:dyDescent="0.25">
      <c r="A1347" t="s">
        <v>160</v>
      </c>
    </row>
    <row r="1348" spans="1:1" hidden="1" x14ac:dyDescent="0.25">
      <c r="A1348" t="s">
        <v>160</v>
      </c>
    </row>
    <row r="1349" spans="1:1" hidden="1" x14ac:dyDescent="0.25">
      <c r="A1349" t="s">
        <v>160</v>
      </c>
    </row>
    <row r="1350" spans="1:1" hidden="1" x14ac:dyDescent="0.25">
      <c r="A1350" t="s">
        <v>160</v>
      </c>
    </row>
    <row r="1351" spans="1:1" hidden="1" x14ac:dyDescent="0.25">
      <c r="A1351" t="s">
        <v>160</v>
      </c>
    </row>
    <row r="1352" spans="1:1" hidden="1" x14ac:dyDescent="0.25">
      <c r="A1352" t="s">
        <v>160</v>
      </c>
    </row>
    <row r="1353" spans="1:1" hidden="1" x14ac:dyDescent="0.25">
      <c r="A1353" t="s">
        <v>160</v>
      </c>
    </row>
    <row r="1354" spans="1:1" hidden="1" x14ac:dyDescent="0.25">
      <c r="A1354" t="s">
        <v>160</v>
      </c>
    </row>
    <row r="1355" spans="1:1" hidden="1" x14ac:dyDescent="0.25">
      <c r="A1355" t="s">
        <v>160</v>
      </c>
    </row>
    <row r="1356" spans="1:1" hidden="1" x14ac:dyDescent="0.25">
      <c r="A1356" t="s">
        <v>160</v>
      </c>
    </row>
    <row r="1357" spans="1:1" hidden="1" x14ac:dyDescent="0.25">
      <c r="A1357" t="s">
        <v>160</v>
      </c>
    </row>
    <row r="1358" spans="1:1" hidden="1" x14ac:dyDescent="0.25">
      <c r="A1358" t="s">
        <v>160</v>
      </c>
    </row>
    <row r="1359" spans="1:1" hidden="1" x14ac:dyDescent="0.25">
      <c r="A1359" t="s">
        <v>160</v>
      </c>
    </row>
    <row r="1360" spans="1:1" hidden="1" x14ac:dyDescent="0.25">
      <c r="A1360" t="s">
        <v>160</v>
      </c>
    </row>
    <row r="1361" spans="1:1" hidden="1" x14ac:dyDescent="0.25">
      <c r="A1361" t="s">
        <v>160</v>
      </c>
    </row>
    <row r="1362" spans="1:1" hidden="1" x14ac:dyDescent="0.25">
      <c r="A1362" t="s">
        <v>160</v>
      </c>
    </row>
    <row r="1363" spans="1:1" hidden="1" x14ac:dyDescent="0.25">
      <c r="A1363" t="s">
        <v>160</v>
      </c>
    </row>
    <row r="1364" spans="1:1" hidden="1" x14ac:dyDescent="0.25">
      <c r="A1364" t="s">
        <v>160</v>
      </c>
    </row>
    <row r="1365" spans="1:1" hidden="1" x14ac:dyDescent="0.25">
      <c r="A1365" t="s">
        <v>160</v>
      </c>
    </row>
    <row r="1366" spans="1:1" hidden="1" x14ac:dyDescent="0.25">
      <c r="A1366" t="s">
        <v>160</v>
      </c>
    </row>
    <row r="1367" spans="1:1" hidden="1" x14ac:dyDescent="0.25">
      <c r="A1367" t="s">
        <v>160</v>
      </c>
    </row>
    <row r="1368" spans="1:1" hidden="1" x14ac:dyDescent="0.25">
      <c r="A1368" t="s">
        <v>160</v>
      </c>
    </row>
    <row r="1369" spans="1:1" hidden="1" x14ac:dyDescent="0.25">
      <c r="A1369" t="s">
        <v>160</v>
      </c>
    </row>
    <row r="1370" spans="1:1" hidden="1" x14ac:dyDescent="0.25">
      <c r="A1370" t="s">
        <v>160</v>
      </c>
    </row>
    <row r="1371" spans="1:1" hidden="1" x14ac:dyDescent="0.25">
      <c r="A1371" t="s">
        <v>160</v>
      </c>
    </row>
    <row r="1372" spans="1:1" hidden="1" x14ac:dyDescent="0.25">
      <c r="A1372" t="s">
        <v>160</v>
      </c>
    </row>
    <row r="1373" spans="1:1" hidden="1" x14ac:dyDescent="0.25">
      <c r="A1373" t="s">
        <v>160</v>
      </c>
    </row>
    <row r="1374" spans="1:1" hidden="1" x14ac:dyDescent="0.25">
      <c r="A1374" t="s">
        <v>160</v>
      </c>
    </row>
    <row r="1375" spans="1:1" hidden="1" x14ac:dyDescent="0.25">
      <c r="A1375" t="s">
        <v>160</v>
      </c>
    </row>
    <row r="1376" spans="1:1" hidden="1" x14ac:dyDescent="0.25">
      <c r="A1376" t="s">
        <v>160</v>
      </c>
    </row>
    <row r="1377" spans="1:1" hidden="1" x14ac:dyDescent="0.25">
      <c r="A1377" t="s">
        <v>160</v>
      </c>
    </row>
    <row r="1378" spans="1:1" hidden="1" x14ac:dyDescent="0.25">
      <c r="A1378" t="s">
        <v>160</v>
      </c>
    </row>
    <row r="1379" spans="1:1" hidden="1" x14ac:dyDescent="0.25">
      <c r="A1379" t="s">
        <v>160</v>
      </c>
    </row>
    <row r="1380" spans="1:1" hidden="1" x14ac:dyDescent="0.25">
      <c r="A1380" t="s">
        <v>160</v>
      </c>
    </row>
    <row r="1381" spans="1:1" hidden="1" x14ac:dyDescent="0.25">
      <c r="A1381" t="s">
        <v>160</v>
      </c>
    </row>
    <row r="1382" spans="1:1" hidden="1" x14ac:dyDescent="0.25">
      <c r="A1382" t="s">
        <v>160</v>
      </c>
    </row>
    <row r="1383" spans="1:1" hidden="1" x14ac:dyDescent="0.25">
      <c r="A1383" t="s">
        <v>160</v>
      </c>
    </row>
    <row r="1384" spans="1:1" hidden="1" x14ac:dyDescent="0.25">
      <c r="A1384" t="s">
        <v>160</v>
      </c>
    </row>
    <row r="1385" spans="1:1" hidden="1" x14ac:dyDescent="0.25">
      <c r="A1385" t="s">
        <v>160</v>
      </c>
    </row>
    <row r="1386" spans="1:1" hidden="1" x14ac:dyDescent="0.25">
      <c r="A1386" t="s">
        <v>160</v>
      </c>
    </row>
    <row r="1387" spans="1:1" hidden="1" x14ac:dyDescent="0.25">
      <c r="A1387" t="s">
        <v>160</v>
      </c>
    </row>
    <row r="1388" spans="1:1" hidden="1" x14ac:dyDescent="0.25">
      <c r="A1388" t="s">
        <v>160</v>
      </c>
    </row>
    <row r="1389" spans="1:1" hidden="1" x14ac:dyDescent="0.25">
      <c r="A1389" t="s">
        <v>160</v>
      </c>
    </row>
    <row r="1390" spans="1:1" hidden="1" x14ac:dyDescent="0.25">
      <c r="A1390" t="s">
        <v>160</v>
      </c>
    </row>
    <row r="1391" spans="1:1" hidden="1" x14ac:dyDescent="0.25">
      <c r="A1391" t="s">
        <v>160</v>
      </c>
    </row>
    <row r="1392" spans="1:1" hidden="1" x14ac:dyDescent="0.25">
      <c r="A1392" t="s">
        <v>160</v>
      </c>
    </row>
    <row r="1393" spans="1:1" hidden="1" x14ac:dyDescent="0.25">
      <c r="A1393" t="s">
        <v>160</v>
      </c>
    </row>
    <row r="1394" spans="1:1" hidden="1" x14ac:dyDescent="0.25">
      <c r="A1394" t="s">
        <v>160</v>
      </c>
    </row>
    <row r="1395" spans="1:1" hidden="1" x14ac:dyDescent="0.25">
      <c r="A1395" t="s">
        <v>160</v>
      </c>
    </row>
    <row r="1396" spans="1:1" hidden="1" x14ac:dyDescent="0.25">
      <c r="A1396" t="s">
        <v>160</v>
      </c>
    </row>
    <row r="1397" spans="1:1" hidden="1" x14ac:dyDescent="0.25">
      <c r="A1397" t="s">
        <v>160</v>
      </c>
    </row>
    <row r="1398" spans="1:1" hidden="1" x14ac:dyDescent="0.25">
      <c r="A1398" t="s">
        <v>160</v>
      </c>
    </row>
    <row r="1399" spans="1:1" hidden="1" x14ac:dyDescent="0.25">
      <c r="A1399" t="s">
        <v>160</v>
      </c>
    </row>
    <row r="1400" spans="1:1" hidden="1" x14ac:dyDescent="0.25">
      <c r="A1400" t="s">
        <v>160</v>
      </c>
    </row>
    <row r="1401" spans="1:1" hidden="1" x14ac:dyDescent="0.25">
      <c r="A1401" t="s">
        <v>160</v>
      </c>
    </row>
    <row r="1402" spans="1:1" hidden="1" x14ac:dyDescent="0.25">
      <c r="A1402" t="s">
        <v>160</v>
      </c>
    </row>
    <row r="1403" spans="1:1" hidden="1" x14ac:dyDescent="0.25">
      <c r="A1403" t="s">
        <v>160</v>
      </c>
    </row>
    <row r="1404" spans="1:1" hidden="1" x14ac:dyDescent="0.25">
      <c r="A1404" t="s">
        <v>160</v>
      </c>
    </row>
    <row r="1405" spans="1:1" hidden="1" x14ac:dyDescent="0.25">
      <c r="A1405" t="s">
        <v>160</v>
      </c>
    </row>
    <row r="1406" spans="1:1" hidden="1" x14ac:dyDescent="0.25">
      <c r="A1406" t="s">
        <v>160</v>
      </c>
    </row>
    <row r="1407" spans="1:1" hidden="1" x14ac:dyDescent="0.25">
      <c r="A1407" t="s">
        <v>160</v>
      </c>
    </row>
    <row r="1408" spans="1:1" hidden="1" x14ac:dyDescent="0.25">
      <c r="A1408" t="s">
        <v>160</v>
      </c>
    </row>
    <row r="1409" spans="1:1" hidden="1" x14ac:dyDescent="0.25">
      <c r="A1409" t="s">
        <v>160</v>
      </c>
    </row>
    <row r="1410" spans="1:1" hidden="1" x14ac:dyDescent="0.25">
      <c r="A1410" t="s">
        <v>160</v>
      </c>
    </row>
    <row r="1411" spans="1:1" hidden="1" x14ac:dyDescent="0.25">
      <c r="A1411" t="s">
        <v>160</v>
      </c>
    </row>
    <row r="1412" spans="1:1" hidden="1" x14ac:dyDescent="0.25">
      <c r="A1412" t="s">
        <v>160</v>
      </c>
    </row>
    <row r="1413" spans="1:1" hidden="1" x14ac:dyDescent="0.25">
      <c r="A1413" t="s">
        <v>160</v>
      </c>
    </row>
    <row r="1414" spans="1:1" hidden="1" x14ac:dyDescent="0.25">
      <c r="A1414" t="s">
        <v>160</v>
      </c>
    </row>
    <row r="1415" spans="1:1" hidden="1" x14ac:dyDescent="0.25">
      <c r="A1415" t="s">
        <v>160</v>
      </c>
    </row>
    <row r="1416" spans="1:1" hidden="1" x14ac:dyDescent="0.25">
      <c r="A1416" t="s">
        <v>160</v>
      </c>
    </row>
    <row r="1417" spans="1:1" hidden="1" x14ac:dyDescent="0.25">
      <c r="A1417" t="s">
        <v>160</v>
      </c>
    </row>
    <row r="1418" spans="1:1" hidden="1" x14ac:dyDescent="0.25">
      <c r="A1418" t="s">
        <v>160</v>
      </c>
    </row>
    <row r="1419" spans="1:1" hidden="1" x14ac:dyDescent="0.25">
      <c r="A1419" t="s">
        <v>160</v>
      </c>
    </row>
    <row r="1420" spans="1:1" hidden="1" x14ac:dyDescent="0.25">
      <c r="A1420" t="s">
        <v>160</v>
      </c>
    </row>
    <row r="1421" spans="1:1" hidden="1" x14ac:dyDescent="0.25">
      <c r="A1421" t="s">
        <v>160</v>
      </c>
    </row>
    <row r="1422" spans="1:1" hidden="1" x14ac:dyDescent="0.25">
      <c r="A1422" t="s">
        <v>160</v>
      </c>
    </row>
    <row r="1423" spans="1:1" hidden="1" x14ac:dyDescent="0.25">
      <c r="A1423" t="s">
        <v>160</v>
      </c>
    </row>
    <row r="1424" spans="1:1" hidden="1" x14ac:dyDescent="0.25">
      <c r="A1424" t="s">
        <v>160</v>
      </c>
    </row>
    <row r="1425" spans="1:1" hidden="1" x14ac:dyDescent="0.25">
      <c r="A1425" t="s">
        <v>160</v>
      </c>
    </row>
    <row r="1426" spans="1:1" hidden="1" x14ac:dyDescent="0.25">
      <c r="A1426" t="s">
        <v>160</v>
      </c>
    </row>
    <row r="1427" spans="1:1" hidden="1" x14ac:dyDescent="0.25">
      <c r="A1427" t="s">
        <v>160</v>
      </c>
    </row>
    <row r="1428" spans="1:1" hidden="1" x14ac:dyDescent="0.25">
      <c r="A1428" t="s">
        <v>160</v>
      </c>
    </row>
    <row r="1429" spans="1:1" hidden="1" x14ac:dyDescent="0.25">
      <c r="A1429" t="s">
        <v>160</v>
      </c>
    </row>
    <row r="1430" spans="1:1" hidden="1" x14ac:dyDescent="0.25">
      <c r="A1430" t="s">
        <v>160</v>
      </c>
    </row>
    <row r="1431" spans="1:1" hidden="1" x14ac:dyDescent="0.25">
      <c r="A1431" t="s">
        <v>160</v>
      </c>
    </row>
    <row r="1432" spans="1:1" hidden="1" x14ac:dyDescent="0.25">
      <c r="A1432" t="s">
        <v>160</v>
      </c>
    </row>
    <row r="1433" spans="1:1" hidden="1" x14ac:dyDescent="0.25">
      <c r="A1433" t="s">
        <v>160</v>
      </c>
    </row>
    <row r="1434" spans="1:1" hidden="1" x14ac:dyDescent="0.25">
      <c r="A1434" t="s">
        <v>160</v>
      </c>
    </row>
    <row r="1435" spans="1:1" hidden="1" x14ac:dyDescent="0.25">
      <c r="A1435" t="s">
        <v>160</v>
      </c>
    </row>
    <row r="1436" spans="1:1" hidden="1" x14ac:dyDescent="0.25">
      <c r="A1436" t="s">
        <v>160</v>
      </c>
    </row>
    <row r="1437" spans="1:1" hidden="1" x14ac:dyDescent="0.25">
      <c r="A1437" t="s">
        <v>160</v>
      </c>
    </row>
    <row r="1438" spans="1:1" hidden="1" x14ac:dyDescent="0.25">
      <c r="A1438" t="s">
        <v>160</v>
      </c>
    </row>
    <row r="1439" spans="1:1" hidden="1" x14ac:dyDescent="0.25">
      <c r="A1439" t="s">
        <v>160</v>
      </c>
    </row>
    <row r="1440" spans="1:1" hidden="1" x14ac:dyDescent="0.25">
      <c r="A1440" t="s">
        <v>160</v>
      </c>
    </row>
    <row r="1441" spans="1:1" hidden="1" x14ac:dyDescent="0.25">
      <c r="A1441" t="s">
        <v>160</v>
      </c>
    </row>
    <row r="1442" spans="1:1" hidden="1" x14ac:dyDescent="0.25">
      <c r="A1442" t="s">
        <v>160</v>
      </c>
    </row>
    <row r="1443" spans="1:1" hidden="1" x14ac:dyDescent="0.25">
      <c r="A1443" t="s">
        <v>160</v>
      </c>
    </row>
    <row r="1444" spans="1:1" hidden="1" x14ac:dyDescent="0.25">
      <c r="A1444" t="s">
        <v>160</v>
      </c>
    </row>
    <row r="1445" spans="1:1" hidden="1" x14ac:dyDescent="0.25">
      <c r="A1445" t="s">
        <v>160</v>
      </c>
    </row>
    <row r="1446" spans="1:1" hidden="1" x14ac:dyDescent="0.25">
      <c r="A1446" t="s">
        <v>160</v>
      </c>
    </row>
    <row r="1447" spans="1:1" hidden="1" x14ac:dyDescent="0.25">
      <c r="A1447" t="s">
        <v>160</v>
      </c>
    </row>
    <row r="1448" spans="1:1" hidden="1" x14ac:dyDescent="0.25">
      <c r="A1448" t="s">
        <v>160</v>
      </c>
    </row>
    <row r="1449" spans="1:1" hidden="1" x14ac:dyDescent="0.25">
      <c r="A1449" t="s">
        <v>160</v>
      </c>
    </row>
    <row r="1450" spans="1:1" hidden="1" x14ac:dyDescent="0.25">
      <c r="A1450" t="s">
        <v>160</v>
      </c>
    </row>
    <row r="1451" spans="1:1" hidden="1" x14ac:dyDescent="0.25">
      <c r="A1451" t="s">
        <v>160</v>
      </c>
    </row>
    <row r="1452" spans="1:1" hidden="1" x14ac:dyDescent="0.25">
      <c r="A1452" t="s">
        <v>160</v>
      </c>
    </row>
    <row r="1453" spans="1:1" hidden="1" x14ac:dyDescent="0.25">
      <c r="A1453" t="s">
        <v>160</v>
      </c>
    </row>
    <row r="1454" spans="1:1" hidden="1" x14ac:dyDescent="0.25">
      <c r="A1454" t="s">
        <v>160</v>
      </c>
    </row>
    <row r="1455" spans="1:1" hidden="1" x14ac:dyDescent="0.25">
      <c r="A1455" t="s">
        <v>160</v>
      </c>
    </row>
    <row r="1456" spans="1:1" hidden="1" x14ac:dyDescent="0.25">
      <c r="A1456" t="s">
        <v>160</v>
      </c>
    </row>
    <row r="1457" spans="1:1" hidden="1" x14ac:dyDescent="0.25">
      <c r="A1457" t="s">
        <v>160</v>
      </c>
    </row>
    <row r="1458" spans="1:1" hidden="1" x14ac:dyDescent="0.25">
      <c r="A1458" t="s">
        <v>160</v>
      </c>
    </row>
    <row r="1459" spans="1:1" hidden="1" x14ac:dyDescent="0.25">
      <c r="A1459" t="s">
        <v>160</v>
      </c>
    </row>
    <row r="1460" spans="1:1" hidden="1" x14ac:dyDescent="0.25">
      <c r="A1460" t="s">
        <v>160</v>
      </c>
    </row>
    <row r="1461" spans="1:1" hidden="1" x14ac:dyDescent="0.25">
      <c r="A1461" t="s">
        <v>160</v>
      </c>
    </row>
    <row r="1462" spans="1:1" hidden="1" x14ac:dyDescent="0.25">
      <c r="A1462" t="s">
        <v>160</v>
      </c>
    </row>
    <row r="1463" spans="1:1" hidden="1" x14ac:dyDescent="0.25">
      <c r="A1463" t="s">
        <v>160</v>
      </c>
    </row>
    <row r="1464" spans="1:1" hidden="1" x14ac:dyDescent="0.25">
      <c r="A1464" t="s">
        <v>160</v>
      </c>
    </row>
    <row r="1465" spans="1:1" hidden="1" x14ac:dyDescent="0.25">
      <c r="A1465" t="s">
        <v>160</v>
      </c>
    </row>
    <row r="1466" spans="1:1" hidden="1" x14ac:dyDescent="0.25">
      <c r="A1466" t="s">
        <v>160</v>
      </c>
    </row>
    <row r="1467" spans="1:1" hidden="1" x14ac:dyDescent="0.25">
      <c r="A1467" t="s">
        <v>160</v>
      </c>
    </row>
    <row r="1468" spans="1:1" hidden="1" x14ac:dyDescent="0.25">
      <c r="A1468" t="s">
        <v>160</v>
      </c>
    </row>
    <row r="1469" spans="1:1" hidden="1" x14ac:dyDescent="0.25">
      <c r="A1469" t="s">
        <v>160</v>
      </c>
    </row>
    <row r="1470" spans="1:1" hidden="1" x14ac:dyDescent="0.25">
      <c r="A1470" t="s">
        <v>160</v>
      </c>
    </row>
    <row r="1471" spans="1:1" hidden="1" x14ac:dyDescent="0.25">
      <c r="A1471" t="s">
        <v>160</v>
      </c>
    </row>
    <row r="1472" spans="1:1" hidden="1" x14ac:dyDescent="0.25">
      <c r="A1472" t="s">
        <v>160</v>
      </c>
    </row>
    <row r="1473" spans="1:1" hidden="1" x14ac:dyDescent="0.25">
      <c r="A1473" t="s">
        <v>160</v>
      </c>
    </row>
    <row r="1474" spans="1:1" hidden="1" x14ac:dyDescent="0.25">
      <c r="A1474" t="s">
        <v>160</v>
      </c>
    </row>
    <row r="1475" spans="1:1" hidden="1" x14ac:dyDescent="0.25">
      <c r="A1475" t="s">
        <v>160</v>
      </c>
    </row>
    <row r="1476" spans="1:1" hidden="1" x14ac:dyDescent="0.25">
      <c r="A1476" t="s">
        <v>160</v>
      </c>
    </row>
    <row r="1477" spans="1:1" hidden="1" x14ac:dyDescent="0.25">
      <c r="A1477" t="s">
        <v>160</v>
      </c>
    </row>
    <row r="1478" spans="1:1" hidden="1" x14ac:dyDescent="0.25">
      <c r="A1478" t="s">
        <v>160</v>
      </c>
    </row>
    <row r="1479" spans="1:1" hidden="1" x14ac:dyDescent="0.25">
      <c r="A1479" t="s">
        <v>160</v>
      </c>
    </row>
    <row r="1480" spans="1:1" hidden="1" x14ac:dyDescent="0.25">
      <c r="A1480" t="s">
        <v>160</v>
      </c>
    </row>
    <row r="1481" spans="1:1" hidden="1" x14ac:dyDescent="0.25">
      <c r="A1481" t="s">
        <v>160</v>
      </c>
    </row>
    <row r="1482" spans="1:1" hidden="1" x14ac:dyDescent="0.25">
      <c r="A1482" t="s">
        <v>160</v>
      </c>
    </row>
    <row r="1483" spans="1:1" hidden="1" x14ac:dyDescent="0.25">
      <c r="A1483" t="s">
        <v>160</v>
      </c>
    </row>
    <row r="1484" spans="1:1" hidden="1" x14ac:dyDescent="0.25">
      <c r="A1484" t="s">
        <v>160</v>
      </c>
    </row>
    <row r="1485" spans="1:1" hidden="1" x14ac:dyDescent="0.25">
      <c r="A1485" t="s">
        <v>160</v>
      </c>
    </row>
    <row r="1486" spans="1:1" hidden="1" x14ac:dyDescent="0.25">
      <c r="A1486" t="s">
        <v>160</v>
      </c>
    </row>
    <row r="1487" spans="1:1" hidden="1" x14ac:dyDescent="0.25">
      <c r="A1487" t="s">
        <v>160</v>
      </c>
    </row>
    <row r="1488" spans="1:1" hidden="1" x14ac:dyDescent="0.25">
      <c r="A1488" t="s">
        <v>160</v>
      </c>
    </row>
    <row r="1489" spans="1:1" hidden="1" x14ac:dyDescent="0.25">
      <c r="A1489" t="s">
        <v>160</v>
      </c>
    </row>
    <row r="1490" spans="1:1" hidden="1" x14ac:dyDescent="0.25">
      <c r="A1490" t="s">
        <v>160</v>
      </c>
    </row>
    <row r="1491" spans="1:1" hidden="1" x14ac:dyDescent="0.25">
      <c r="A1491" t="s">
        <v>160</v>
      </c>
    </row>
    <row r="1492" spans="1:1" hidden="1" x14ac:dyDescent="0.25">
      <c r="A1492" t="s">
        <v>160</v>
      </c>
    </row>
    <row r="1493" spans="1:1" hidden="1" x14ac:dyDescent="0.25">
      <c r="A1493" t="s">
        <v>160</v>
      </c>
    </row>
    <row r="1494" spans="1:1" hidden="1" x14ac:dyDescent="0.25">
      <c r="A1494" t="s">
        <v>160</v>
      </c>
    </row>
    <row r="1495" spans="1:1" hidden="1" x14ac:dyDescent="0.25">
      <c r="A1495" t="s">
        <v>160</v>
      </c>
    </row>
    <row r="1496" spans="1:1" hidden="1" x14ac:dyDescent="0.25">
      <c r="A1496" t="s">
        <v>160</v>
      </c>
    </row>
    <row r="1497" spans="1:1" hidden="1" x14ac:dyDescent="0.25">
      <c r="A1497" t="s">
        <v>160</v>
      </c>
    </row>
    <row r="1498" spans="1:1" hidden="1" x14ac:dyDescent="0.25">
      <c r="A1498" t="s">
        <v>160</v>
      </c>
    </row>
    <row r="1499" spans="1:1" hidden="1" x14ac:dyDescent="0.25">
      <c r="A1499" t="s">
        <v>160</v>
      </c>
    </row>
    <row r="1500" spans="1:1" hidden="1" x14ac:dyDescent="0.25">
      <c r="A1500" t="s">
        <v>160</v>
      </c>
    </row>
    <row r="1501" spans="1:1" hidden="1" x14ac:dyDescent="0.25">
      <c r="A1501" t="s">
        <v>160</v>
      </c>
    </row>
    <row r="1502" spans="1:1" hidden="1" x14ac:dyDescent="0.25">
      <c r="A1502" t="s">
        <v>160</v>
      </c>
    </row>
    <row r="1503" spans="1:1" hidden="1" x14ac:dyDescent="0.25">
      <c r="A1503" t="s">
        <v>160</v>
      </c>
    </row>
    <row r="1504" spans="1:1" hidden="1" x14ac:dyDescent="0.25">
      <c r="A1504" t="s">
        <v>160</v>
      </c>
    </row>
    <row r="1505" spans="1:1" hidden="1" x14ac:dyDescent="0.25">
      <c r="A1505" t="s">
        <v>160</v>
      </c>
    </row>
    <row r="1506" spans="1:1" hidden="1" x14ac:dyDescent="0.25">
      <c r="A1506" t="s">
        <v>160</v>
      </c>
    </row>
    <row r="1507" spans="1:1" hidden="1" x14ac:dyDescent="0.25">
      <c r="A1507" t="s">
        <v>160</v>
      </c>
    </row>
    <row r="1508" spans="1:1" hidden="1" x14ac:dyDescent="0.25">
      <c r="A1508" t="s">
        <v>160</v>
      </c>
    </row>
    <row r="1509" spans="1:1" hidden="1" x14ac:dyDescent="0.25">
      <c r="A1509" t="s">
        <v>160</v>
      </c>
    </row>
    <row r="1510" spans="1:1" hidden="1" x14ac:dyDescent="0.25">
      <c r="A1510" t="s">
        <v>160</v>
      </c>
    </row>
    <row r="1511" spans="1:1" hidden="1" x14ac:dyDescent="0.25">
      <c r="A1511" t="s">
        <v>160</v>
      </c>
    </row>
    <row r="1512" spans="1:1" hidden="1" x14ac:dyDescent="0.25">
      <c r="A1512" t="s">
        <v>160</v>
      </c>
    </row>
    <row r="1513" spans="1:1" hidden="1" x14ac:dyDescent="0.25">
      <c r="A1513" t="s">
        <v>160</v>
      </c>
    </row>
    <row r="1514" spans="1:1" hidden="1" x14ac:dyDescent="0.25">
      <c r="A1514" t="s">
        <v>160</v>
      </c>
    </row>
    <row r="1515" spans="1:1" hidden="1" x14ac:dyDescent="0.25">
      <c r="A1515" t="s">
        <v>160</v>
      </c>
    </row>
    <row r="1516" spans="1:1" hidden="1" x14ac:dyDescent="0.25">
      <c r="A1516" t="s">
        <v>160</v>
      </c>
    </row>
    <row r="1517" spans="1:1" hidden="1" x14ac:dyDescent="0.25">
      <c r="A1517" t="s">
        <v>160</v>
      </c>
    </row>
    <row r="1518" spans="1:1" hidden="1" x14ac:dyDescent="0.25">
      <c r="A1518" t="s">
        <v>160</v>
      </c>
    </row>
    <row r="1519" spans="1:1" hidden="1" x14ac:dyDescent="0.25">
      <c r="A1519" t="s">
        <v>160</v>
      </c>
    </row>
    <row r="1520" spans="1:1" hidden="1" x14ac:dyDescent="0.25">
      <c r="A1520" t="s">
        <v>160</v>
      </c>
    </row>
    <row r="1521" spans="1:1" hidden="1" x14ac:dyDescent="0.25">
      <c r="A1521" t="s">
        <v>160</v>
      </c>
    </row>
    <row r="1522" spans="1:1" hidden="1" x14ac:dyDescent="0.25">
      <c r="A1522" t="s">
        <v>160</v>
      </c>
    </row>
    <row r="1523" spans="1:1" hidden="1" x14ac:dyDescent="0.25">
      <c r="A1523" t="s">
        <v>160</v>
      </c>
    </row>
    <row r="1524" spans="1:1" hidden="1" x14ac:dyDescent="0.25">
      <c r="A1524" t="s">
        <v>160</v>
      </c>
    </row>
    <row r="1525" spans="1:1" hidden="1" x14ac:dyDescent="0.25">
      <c r="A1525" t="s">
        <v>160</v>
      </c>
    </row>
    <row r="1526" spans="1:1" hidden="1" x14ac:dyDescent="0.25">
      <c r="A1526" t="s">
        <v>160</v>
      </c>
    </row>
    <row r="1527" spans="1:1" hidden="1" x14ac:dyDescent="0.25">
      <c r="A1527" t="s">
        <v>160</v>
      </c>
    </row>
    <row r="1528" spans="1:1" hidden="1" x14ac:dyDescent="0.25">
      <c r="A1528" t="s">
        <v>160</v>
      </c>
    </row>
    <row r="1529" spans="1:1" hidden="1" x14ac:dyDescent="0.25">
      <c r="A1529" t="s">
        <v>160</v>
      </c>
    </row>
    <row r="1530" spans="1:1" hidden="1" x14ac:dyDescent="0.25">
      <c r="A1530" t="s">
        <v>160</v>
      </c>
    </row>
    <row r="1531" spans="1:1" hidden="1" x14ac:dyDescent="0.25">
      <c r="A1531" t="s">
        <v>160</v>
      </c>
    </row>
    <row r="1532" spans="1:1" hidden="1" x14ac:dyDescent="0.25">
      <c r="A1532" t="s">
        <v>160</v>
      </c>
    </row>
    <row r="1533" spans="1:1" hidden="1" x14ac:dyDescent="0.25">
      <c r="A1533" t="s">
        <v>160</v>
      </c>
    </row>
    <row r="1534" spans="1:1" hidden="1" x14ac:dyDescent="0.25">
      <c r="A1534" t="s">
        <v>160</v>
      </c>
    </row>
    <row r="1535" spans="1:1" hidden="1" x14ac:dyDescent="0.25">
      <c r="A1535" t="s">
        <v>160</v>
      </c>
    </row>
    <row r="1536" spans="1:1" hidden="1" x14ac:dyDescent="0.25">
      <c r="A1536" t="s">
        <v>160</v>
      </c>
    </row>
    <row r="1537" spans="1:1" hidden="1" x14ac:dyDescent="0.25">
      <c r="A1537" t="s">
        <v>160</v>
      </c>
    </row>
    <row r="1538" spans="1:1" hidden="1" x14ac:dyDescent="0.25">
      <c r="A1538" t="s">
        <v>160</v>
      </c>
    </row>
    <row r="1539" spans="1:1" hidden="1" x14ac:dyDescent="0.25">
      <c r="A1539" t="s">
        <v>160</v>
      </c>
    </row>
    <row r="1540" spans="1:1" hidden="1" x14ac:dyDescent="0.25">
      <c r="A1540" t="s">
        <v>160</v>
      </c>
    </row>
    <row r="1541" spans="1:1" hidden="1" x14ac:dyDescent="0.25">
      <c r="A1541" t="s">
        <v>160</v>
      </c>
    </row>
    <row r="1542" spans="1:1" hidden="1" x14ac:dyDescent="0.25">
      <c r="A1542" t="s">
        <v>160</v>
      </c>
    </row>
    <row r="1543" spans="1:1" hidden="1" x14ac:dyDescent="0.25">
      <c r="A1543" t="s">
        <v>160</v>
      </c>
    </row>
    <row r="1544" spans="1:1" hidden="1" x14ac:dyDescent="0.25">
      <c r="A1544" t="s">
        <v>160</v>
      </c>
    </row>
    <row r="1545" spans="1:1" hidden="1" x14ac:dyDescent="0.25">
      <c r="A1545" t="s">
        <v>160</v>
      </c>
    </row>
    <row r="1546" spans="1:1" hidden="1" x14ac:dyDescent="0.25">
      <c r="A1546" t="s">
        <v>160</v>
      </c>
    </row>
    <row r="1547" spans="1:1" hidden="1" x14ac:dyDescent="0.25">
      <c r="A1547" t="s">
        <v>160</v>
      </c>
    </row>
    <row r="1548" spans="1:1" hidden="1" x14ac:dyDescent="0.25">
      <c r="A1548" t="s">
        <v>160</v>
      </c>
    </row>
    <row r="1549" spans="1:1" hidden="1" x14ac:dyDescent="0.25">
      <c r="A1549" t="s">
        <v>160</v>
      </c>
    </row>
    <row r="1550" spans="1:1" hidden="1" x14ac:dyDescent="0.25">
      <c r="A1550" t="s">
        <v>160</v>
      </c>
    </row>
    <row r="1551" spans="1:1" hidden="1" x14ac:dyDescent="0.25">
      <c r="A1551" t="s">
        <v>160</v>
      </c>
    </row>
    <row r="1552" spans="1:1" hidden="1" x14ac:dyDescent="0.25">
      <c r="A1552" t="s">
        <v>160</v>
      </c>
    </row>
    <row r="1553" spans="1:1" hidden="1" x14ac:dyDescent="0.25">
      <c r="A1553" t="s">
        <v>160</v>
      </c>
    </row>
    <row r="1554" spans="1:1" hidden="1" x14ac:dyDescent="0.25">
      <c r="A1554" t="s">
        <v>160</v>
      </c>
    </row>
    <row r="1555" spans="1:1" hidden="1" x14ac:dyDescent="0.25">
      <c r="A1555" t="s">
        <v>160</v>
      </c>
    </row>
    <row r="1556" spans="1:1" hidden="1" x14ac:dyDescent="0.25">
      <c r="A1556" t="s">
        <v>160</v>
      </c>
    </row>
    <row r="1557" spans="1:1" hidden="1" x14ac:dyDescent="0.25">
      <c r="A1557" t="s">
        <v>160</v>
      </c>
    </row>
    <row r="1558" spans="1:1" hidden="1" x14ac:dyDescent="0.25">
      <c r="A1558" t="s">
        <v>160</v>
      </c>
    </row>
    <row r="1559" spans="1:1" hidden="1" x14ac:dyDescent="0.25">
      <c r="A1559" t="s">
        <v>160</v>
      </c>
    </row>
    <row r="1560" spans="1:1" hidden="1" x14ac:dyDescent="0.25">
      <c r="A1560" t="s">
        <v>160</v>
      </c>
    </row>
    <row r="1561" spans="1:1" hidden="1" x14ac:dyDescent="0.25">
      <c r="A1561" t="s">
        <v>160</v>
      </c>
    </row>
    <row r="1562" spans="1:1" hidden="1" x14ac:dyDescent="0.25">
      <c r="A1562" t="s">
        <v>160</v>
      </c>
    </row>
    <row r="1563" spans="1:1" hidden="1" x14ac:dyDescent="0.25">
      <c r="A1563" t="s">
        <v>160</v>
      </c>
    </row>
    <row r="1564" spans="1:1" hidden="1" x14ac:dyDescent="0.25">
      <c r="A1564" t="s">
        <v>160</v>
      </c>
    </row>
    <row r="1565" spans="1:1" hidden="1" x14ac:dyDescent="0.25">
      <c r="A1565" t="s">
        <v>160</v>
      </c>
    </row>
    <row r="1566" spans="1:1" hidden="1" x14ac:dyDescent="0.25">
      <c r="A1566" t="s">
        <v>160</v>
      </c>
    </row>
    <row r="1567" spans="1:1" hidden="1" x14ac:dyDescent="0.25">
      <c r="A1567" t="s">
        <v>160</v>
      </c>
    </row>
    <row r="1568" spans="1:1" hidden="1" x14ac:dyDescent="0.25">
      <c r="A1568" t="s">
        <v>160</v>
      </c>
    </row>
    <row r="1569" spans="1:1" hidden="1" x14ac:dyDescent="0.25">
      <c r="A1569" t="s">
        <v>160</v>
      </c>
    </row>
    <row r="1570" spans="1:1" hidden="1" x14ac:dyDescent="0.25">
      <c r="A1570" t="s">
        <v>160</v>
      </c>
    </row>
    <row r="1571" spans="1:1" hidden="1" x14ac:dyDescent="0.25">
      <c r="A1571" t="s">
        <v>160</v>
      </c>
    </row>
    <row r="1572" spans="1:1" hidden="1" x14ac:dyDescent="0.25">
      <c r="A1572" t="s">
        <v>160</v>
      </c>
    </row>
    <row r="1573" spans="1:1" hidden="1" x14ac:dyDescent="0.25">
      <c r="A1573" t="s">
        <v>160</v>
      </c>
    </row>
    <row r="1574" spans="1:1" hidden="1" x14ac:dyDescent="0.25">
      <c r="A1574" t="s">
        <v>160</v>
      </c>
    </row>
    <row r="1575" spans="1:1" hidden="1" x14ac:dyDescent="0.25">
      <c r="A1575" t="s">
        <v>160</v>
      </c>
    </row>
    <row r="1576" spans="1:1" hidden="1" x14ac:dyDescent="0.25">
      <c r="A1576" t="s">
        <v>160</v>
      </c>
    </row>
    <row r="1577" spans="1:1" hidden="1" x14ac:dyDescent="0.25">
      <c r="A1577" t="s">
        <v>160</v>
      </c>
    </row>
    <row r="1578" spans="1:1" hidden="1" x14ac:dyDescent="0.25">
      <c r="A1578" t="s">
        <v>160</v>
      </c>
    </row>
    <row r="1579" spans="1:1" hidden="1" x14ac:dyDescent="0.25">
      <c r="A1579" t="s">
        <v>160</v>
      </c>
    </row>
    <row r="1580" spans="1:1" hidden="1" x14ac:dyDescent="0.25">
      <c r="A1580" t="s">
        <v>160</v>
      </c>
    </row>
    <row r="1581" spans="1:1" hidden="1" x14ac:dyDescent="0.25">
      <c r="A1581" t="s">
        <v>160</v>
      </c>
    </row>
    <row r="1582" spans="1:1" hidden="1" x14ac:dyDescent="0.25">
      <c r="A1582" t="s">
        <v>160</v>
      </c>
    </row>
    <row r="1583" spans="1:1" hidden="1" x14ac:dyDescent="0.25">
      <c r="A1583" t="s">
        <v>160</v>
      </c>
    </row>
    <row r="1584" spans="1:1" hidden="1" x14ac:dyDescent="0.25">
      <c r="A1584" t="s">
        <v>160</v>
      </c>
    </row>
    <row r="1585" spans="1:1" hidden="1" x14ac:dyDescent="0.25">
      <c r="A1585" t="s">
        <v>160</v>
      </c>
    </row>
    <row r="1586" spans="1:1" hidden="1" x14ac:dyDescent="0.25">
      <c r="A1586" t="s">
        <v>160</v>
      </c>
    </row>
    <row r="1587" spans="1:1" hidden="1" x14ac:dyDescent="0.25">
      <c r="A1587" t="s">
        <v>160</v>
      </c>
    </row>
    <row r="1588" spans="1:1" hidden="1" x14ac:dyDescent="0.25">
      <c r="A1588" t="s">
        <v>160</v>
      </c>
    </row>
    <row r="1589" spans="1:1" hidden="1" x14ac:dyDescent="0.25">
      <c r="A1589" t="s">
        <v>160</v>
      </c>
    </row>
    <row r="1590" spans="1:1" hidden="1" x14ac:dyDescent="0.25">
      <c r="A1590" t="s">
        <v>160</v>
      </c>
    </row>
    <row r="1591" spans="1:1" hidden="1" x14ac:dyDescent="0.25">
      <c r="A1591" t="s">
        <v>160</v>
      </c>
    </row>
    <row r="1592" spans="1:1" hidden="1" x14ac:dyDescent="0.25">
      <c r="A1592" t="s">
        <v>160</v>
      </c>
    </row>
    <row r="1593" spans="1:1" hidden="1" x14ac:dyDescent="0.25">
      <c r="A1593" t="s">
        <v>160</v>
      </c>
    </row>
    <row r="1594" spans="1:1" hidden="1" x14ac:dyDescent="0.25">
      <c r="A1594" t="s">
        <v>160</v>
      </c>
    </row>
    <row r="1595" spans="1:1" hidden="1" x14ac:dyDescent="0.25">
      <c r="A1595" t="s">
        <v>160</v>
      </c>
    </row>
    <row r="1596" spans="1:1" hidden="1" x14ac:dyDescent="0.25">
      <c r="A1596" t="s">
        <v>160</v>
      </c>
    </row>
    <row r="1597" spans="1:1" hidden="1" x14ac:dyDescent="0.25">
      <c r="A1597" t="s">
        <v>160</v>
      </c>
    </row>
    <row r="1598" spans="1:1" hidden="1" x14ac:dyDescent="0.25">
      <c r="A1598" t="s">
        <v>160</v>
      </c>
    </row>
    <row r="1599" spans="1:1" hidden="1" x14ac:dyDescent="0.25">
      <c r="A1599" t="s">
        <v>160</v>
      </c>
    </row>
    <row r="1600" spans="1:1" hidden="1" x14ac:dyDescent="0.25">
      <c r="A1600" t="s">
        <v>160</v>
      </c>
    </row>
    <row r="1601" spans="1:1" hidden="1" x14ac:dyDescent="0.25">
      <c r="A1601" t="s">
        <v>160</v>
      </c>
    </row>
    <row r="1602" spans="1:1" hidden="1" x14ac:dyDescent="0.25">
      <c r="A1602" t="s">
        <v>160</v>
      </c>
    </row>
    <row r="1603" spans="1:1" hidden="1" x14ac:dyDescent="0.25">
      <c r="A1603" t="s">
        <v>160</v>
      </c>
    </row>
    <row r="1604" spans="1:1" hidden="1" x14ac:dyDescent="0.25">
      <c r="A1604" t="s">
        <v>160</v>
      </c>
    </row>
    <row r="1605" spans="1:1" hidden="1" x14ac:dyDescent="0.25">
      <c r="A1605" t="s">
        <v>160</v>
      </c>
    </row>
    <row r="1606" spans="1:1" hidden="1" x14ac:dyDescent="0.25">
      <c r="A1606" t="s">
        <v>160</v>
      </c>
    </row>
    <row r="1607" spans="1:1" hidden="1" x14ac:dyDescent="0.25">
      <c r="A1607" t="s">
        <v>160</v>
      </c>
    </row>
    <row r="1608" spans="1:1" hidden="1" x14ac:dyDescent="0.25">
      <c r="A1608" t="s">
        <v>160</v>
      </c>
    </row>
    <row r="1609" spans="1:1" hidden="1" x14ac:dyDescent="0.25">
      <c r="A1609" t="s">
        <v>160</v>
      </c>
    </row>
    <row r="1610" spans="1:1" hidden="1" x14ac:dyDescent="0.25">
      <c r="A1610" t="s">
        <v>160</v>
      </c>
    </row>
    <row r="1611" spans="1:1" hidden="1" x14ac:dyDescent="0.25">
      <c r="A1611" t="s">
        <v>160</v>
      </c>
    </row>
    <row r="1612" spans="1:1" hidden="1" x14ac:dyDescent="0.25">
      <c r="A1612" t="s">
        <v>160</v>
      </c>
    </row>
    <row r="1613" spans="1:1" hidden="1" x14ac:dyDescent="0.25">
      <c r="A1613" t="s">
        <v>160</v>
      </c>
    </row>
    <row r="1614" spans="1:1" hidden="1" x14ac:dyDescent="0.25">
      <c r="A1614" t="s">
        <v>160</v>
      </c>
    </row>
    <row r="1615" spans="1:1" hidden="1" x14ac:dyDescent="0.25">
      <c r="A1615" t="s">
        <v>160</v>
      </c>
    </row>
    <row r="1616" spans="1:1" hidden="1" x14ac:dyDescent="0.25">
      <c r="A1616" t="s">
        <v>160</v>
      </c>
    </row>
    <row r="1617" spans="1:1" hidden="1" x14ac:dyDescent="0.25">
      <c r="A1617" t="s">
        <v>160</v>
      </c>
    </row>
    <row r="1618" spans="1:1" hidden="1" x14ac:dyDescent="0.25">
      <c r="A1618" t="s">
        <v>160</v>
      </c>
    </row>
    <row r="1619" spans="1:1" hidden="1" x14ac:dyDescent="0.25">
      <c r="A1619" t="s">
        <v>160</v>
      </c>
    </row>
    <row r="1620" spans="1:1" hidden="1" x14ac:dyDescent="0.25">
      <c r="A1620" t="s">
        <v>160</v>
      </c>
    </row>
    <row r="1621" spans="1:1" hidden="1" x14ac:dyDescent="0.25">
      <c r="A1621" t="s">
        <v>160</v>
      </c>
    </row>
    <row r="1622" spans="1:1" hidden="1" x14ac:dyDescent="0.25">
      <c r="A1622" t="s">
        <v>160</v>
      </c>
    </row>
    <row r="1623" spans="1:1" hidden="1" x14ac:dyDescent="0.25">
      <c r="A1623" t="s">
        <v>160</v>
      </c>
    </row>
    <row r="1624" spans="1:1" hidden="1" x14ac:dyDescent="0.25">
      <c r="A1624" t="s">
        <v>160</v>
      </c>
    </row>
    <row r="1625" spans="1:1" hidden="1" x14ac:dyDescent="0.25">
      <c r="A1625" t="s">
        <v>160</v>
      </c>
    </row>
    <row r="1626" spans="1:1" hidden="1" x14ac:dyDescent="0.25">
      <c r="A1626" t="s">
        <v>160</v>
      </c>
    </row>
    <row r="1627" spans="1:1" hidden="1" x14ac:dyDescent="0.25">
      <c r="A1627" t="s">
        <v>160</v>
      </c>
    </row>
    <row r="1628" spans="1:1" hidden="1" x14ac:dyDescent="0.25">
      <c r="A1628" t="s">
        <v>160</v>
      </c>
    </row>
    <row r="1629" spans="1:1" hidden="1" x14ac:dyDescent="0.25">
      <c r="A1629" t="s">
        <v>160</v>
      </c>
    </row>
    <row r="1630" spans="1:1" hidden="1" x14ac:dyDescent="0.25">
      <c r="A1630" t="s">
        <v>160</v>
      </c>
    </row>
    <row r="1631" spans="1:1" hidden="1" x14ac:dyDescent="0.25">
      <c r="A1631" t="s">
        <v>160</v>
      </c>
    </row>
    <row r="1632" spans="1:1" hidden="1" x14ac:dyDescent="0.25">
      <c r="A1632" t="s">
        <v>160</v>
      </c>
    </row>
    <row r="1633" spans="1:1" hidden="1" x14ac:dyDescent="0.25">
      <c r="A1633" t="s">
        <v>160</v>
      </c>
    </row>
    <row r="1634" spans="1:1" hidden="1" x14ac:dyDescent="0.25">
      <c r="A1634" t="s">
        <v>160</v>
      </c>
    </row>
    <row r="1635" spans="1:1" hidden="1" x14ac:dyDescent="0.25">
      <c r="A1635" t="s">
        <v>160</v>
      </c>
    </row>
    <row r="1636" spans="1:1" hidden="1" x14ac:dyDescent="0.25">
      <c r="A1636" t="s">
        <v>160</v>
      </c>
    </row>
    <row r="1637" spans="1:1" hidden="1" x14ac:dyDescent="0.25">
      <c r="A1637" t="s">
        <v>160</v>
      </c>
    </row>
    <row r="1638" spans="1:1" hidden="1" x14ac:dyDescent="0.25">
      <c r="A1638" t="s">
        <v>160</v>
      </c>
    </row>
    <row r="1639" spans="1:1" hidden="1" x14ac:dyDescent="0.25">
      <c r="A1639" t="s">
        <v>160</v>
      </c>
    </row>
    <row r="1640" spans="1:1" hidden="1" x14ac:dyDescent="0.25">
      <c r="A1640" t="s">
        <v>160</v>
      </c>
    </row>
    <row r="1641" spans="1:1" hidden="1" x14ac:dyDescent="0.25">
      <c r="A1641" t="s">
        <v>160</v>
      </c>
    </row>
    <row r="1642" spans="1:1" hidden="1" x14ac:dyDescent="0.25">
      <c r="A1642" t="s">
        <v>160</v>
      </c>
    </row>
    <row r="1643" spans="1:1" hidden="1" x14ac:dyDescent="0.25">
      <c r="A1643" t="s">
        <v>160</v>
      </c>
    </row>
    <row r="1644" spans="1:1" hidden="1" x14ac:dyDescent="0.25">
      <c r="A1644" t="s">
        <v>160</v>
      </c>
    </row>
    <row r="1645" spans="1:1" hidden="1" x14ac:dyDescent="0.25">
      <c r="A1645" t="s">
        <v>160</v>
      </c>
    </row>
    <row r="1646" spans="1:1" hidden="1" x14ac:dyDescent="0.25">
      <c r="A1646" t="s">
        <v>160</v>
      </c>
    </row>
    <row r="1647" spans="1:1" hidden="1" x14ac:dyDescent="0.25">
      <c r="A1647" t="s">
        <v>160</v>
      </c>
    </row>
    <row r="1648" spans="1:1" hidden="1" x14ac:dyDescent="0.25">
      <c r="A1648" t="s">
        <v>160</v>
      </c>
    </row>
    <row r="1649" spans="1:1" hidden="1" x14ac:dyDescent="0.25">
      <c r="A1649" t="s">
        <v>160</v>
      </c>
    </row>
    <row r="1650" spans="1:1" hidden="1" x14ac:dyDescent="0.25">
      <c r="A1650" t="s">
        <v>160</v>
      </c>
    </row>
    <row r="1651" spans="1:1" hidden="1" x14ac:dyDescent="0.25">
      <c r="A1651" t="s">
        <v>160</v>
      </c>
    </row>
    <row r="1652" spans="1:1" hidden="1" x14ac:dyDescent="0.25">
      <c r="A1652" t="s">
        <v>160</v>
      </c>
    </row>
    <row r="1653" spans="1:1" hidden="1" x14ac:dyDescent="0.25">
      <c r="A1653" t="s">
        <v>160</v>
      </c>
    </row>
    <row r="1654" spans="1:1" hidden="1" x14ac:dyDescent="0.25">
      <c r="A1654" t="s">
        <v>160</v>
      </c>
    </row>
    <row r="1655" spans="1:1" hidden="1" x14ac:dyDescent="0.25">
      <c r="A1655" t="s">
        <v>160</v>
      </c>
    </row>
    <row r="1656" spans="1:1" hidden="1" x14ac:dyDescent="0.25">
      <c r="A1656" t="s">
        <v>160</v>
      </c>
    </row>
    <row r="1657" spans="1:1" hidden="1" x14ac:dyDescent="0.25">
      <c r="A1657" t="s">
        <v>160</v>
      </c>
    </row>
    <row r="1658" spans="1:1" hidden="1" x14ac:dyDescent="0.25">
      <c r="A1658" t="s">
        <v>160</v>
      </c>
    </row>
    <row r="1659" spans="1:1" hidden="1" x14ac:dyDescent="0.25">
      <c r="A1659" t="s">
        <v>160</v>
      </c>
    </row>
    <row r="1660" spans="1:1" hidden="1" x14ac:dyDescent="0.25">
      <c r="A1660" t="s">
        <v>160</v>
      </c>
    </row>
    <row r="1661" spans="1:1" hidden="1" x14ac:dyDescent="0.25">
      <c r="A1661" t="s">
        <v>160</v>
      </c>
    </row>
    <row r="1662" spans="1:1" hidden="1" x14ac:dyDescent="0.25">
      <c r="A1662" t="s">
        <v>160</v>
      </c>
    </row>
    <row r="1663" spans="1:1" hidden="1" x14ac:dyDescent="0.25">
      <c r="A1663" t="s">
        <v>160</v>
      </c>
    </row>
    <row r="1664" spans="1:1" hidden="1" x14ac:dyDescent="0.25">
      <c r="A1664" t="s">
        <v>160</v>
      </c>
    </row>
    <row r="1665" spans="1:1" hidden="1" x14ac:dyDescent="0.25">
      <c r="A1665" t="s">
        <v>160</v>
      </c>
    </row>
    <row r="1666" spans="1:1" hidden="1" x14ac:dyDescent="0.25">
      <c r="A1666" t="s">
        <v>160</v>
      </c>
    </row>
    <row r="1667" spans="1:1" hidden="1" x14ac:dyDescent="0.25">
      <c r="A1667" t="s">
        <v>160</v>
      </c>
    </row>
    <row r="1668" spans="1:1" hidden="1" x14ac:dyDescent="0.25">
      <c r="A1668" t="s">
        <v>160</v>
      </c>
    </row>
    <row r="1669" spans="1:1" hidden="1" x14ac:dyDescent="0.25">
      <c r="A1669" t="s">
        <v>160</v>
      </c>
    </row>
    <row r="1670" spans="1:1" hidden="1" x14ac:dyDescent="0.25">
      <c r="A1670" t="s">
        <v>160</v>
      </c>
    </row>
    <row r="1671" spans="1:1" hidden="1" x14ac:dyDescent="0.25">
      <c r="A1671" t="s">
        <v>160</v>
      </c>
    </row>
    <row r="1672" spans="1:1" hidden="1" x14ac:dyDescent="0.25">
      <c r="A1672" t="s">
        <v>160</v>
      </c>
    </row>
    <row r="1673" spans="1:1" hidden="1" x14ac:dyDescent="0.25">
      <c r="A1673" t="s">
        <v>160</v>
      </c>
    </row>
    <row r="1674" spans="1:1" hidden="1" x14ac:dyDescent="0.25">
      <c r="A1674" t="s">
        <v>160</v>
      </c>
    </row>
    <row r="1675" spans="1:1" hidden="1" x14ac:dyDescent="0.25">
      <c r="A1675" t="s">
        <v>160</v>
      </c>
    </row>
    <row r="1676" spans="1:1" hidden="1" x14ac:dyDescent="0.25">
      <c r="A1676" t="s">
        <v>160</v>
      </c>
    </row>
    <row r="1677" spans="1:1" hidden="1" x14ac:dyDescent="0.25">
      <c r="A1677" t="s">
        <v>160</v>
      </c>
    </row>
    <row r="1678" spans="1:1" hidden="1" x14ac:dyDescent="0.25">
      <c r="A1678" t="s">
        <v>160</v>
      </c>
    </row>
    <row r="1679" spans="1:1" hidden="1" x14ac:dyDescent="0.25">
      <c r="A1679" t="s">
        <v>160</v>
      </c>
    </row>
    <row r="1680" spans="1:1" hidden="1" x14ac:dyDescent="0.25">
      <c r="A1680" t="s">
        <v>160</v>
      </c>
    </row>
    <row r="1681" spans="1:1" hidden="1" x14ac:dyDescent="0.25">
      <c r="A1681" t="s">
        <v>160</v>
      </c>
    </row>
    <row r="1682" spans="1:1" hidden="1" x14ac:dyDescent="0.25">
      <c r="A1682" t="s">
        <v>160</v>
      </c>
    </row>
    <row r="1683" spans="1:1" hidden="1" x14ac:dyDescent="0.25">
      <c r="A1683" t="s">
        <v>160</v>
      </c>
    </row>
    <row r="1684" spans="1:1" hidden="1" x14ac:dyDescent="0.25">
      <c r="A1684" t="s">
        <v>160</v>
      </c>
    </row>
    <row r="1685" spans="1:1" hidden="1" x14ac:dyDescent="0.25">
      <c r="A1685" t="s">
        <v>160</v>
      </c>
    </row>
    <row r="1686" spans="1:1" hidden="1" x14ac:dyDescent="0.25">
      <c r="A1686" t="s">
        <v>160</v>
      </c>
    </row>
    <row r="1687" spans="1:1" hidden="1" x14ac:dyDescent="0.25">
      <c r="A1687" t="s">
        <v>160</v>
      </c>
    </row>
    <row r="1688" spans="1:1" hidden="1" x14ac:dyDescent="0.25">
      <c r="A1688" t="s">
        <v>160</v>
      </c>
    </row>
    <row r="1689" spans="1:1" hidden="1" x14ac:dyDescent="0.25">
      <c r="A1689" t="s">
        <v>160</v>
      </c>
    </row>
    <row r="1690" spans="1:1" hidden="1" x14ac:dyDescent="0.25">
      <c r="A1690" t="s">
        <v>160</v>
      </c>
    </row>
    <row r="1691" spans="1:1" hidden="1" x14ac:dyDescent="0.25">
      <c r="A1691" t="s">
        <v>160</v>
      </c>
    </row>
    <row r="1692" spans="1:1" hidden="1" x14ac:dyDescent="0.25">
      <c r="A1692" t="s">
        <v>160</v>
      </c>
    </row>
    <row r="1693" spans="1:1" hidden="1" x14ac:dyDescent="0.25">
      <c r="A1693" t="s">
        <v>160</v>
      </c>
    </row>
    <row r="1694" spans="1:1" hidden="1" x14ac:dyDescent="0.25">
      <c r="A1694" t="s">
        <v>160</v>
      </c>
    </row>
    <row r="1695" spans="1:1" hidden="1" x14ac:dyDescent="0.25">
      <c r="A1695" t="s">
        <v>160</v>
      </c>
    </row>
    <row r="1696" spans="1:1" hidden="1" x14ac:dyDescent="0.25">
      <c r="A1696" t="s">
        <v>160</v>
      </c>
    </row>
    <row r="1697" spans="1:1" hidden="1" x14ac:dyDescent="0.25">
      <c r="A1697" t="s">
        <v>160</v>
      </c>
    </row>
    <row r="1698" spans="1:1" hidden="1" x14ac:dyDescent="0.25">
      <c r="A1698" t="s">
        <v>160</v>
      </c>
    </row>
    <row r="1699" spans="1:1" hidden="1" x14ac:dyDescent="0.25">
      <c r="A1699" t="s">
        <v>160</v>
      </c>
    </row>
    <row r="1700" spans="1:1" hidden="1" x14ac:dyDescent="0.25">
      <c r="A1700" t="s">
        <v>160</v>
      </c>
    </row>
    <row r="1701" spans="1:1" hidden="1" x14ac:dyDescent="0.25">
      <c r="A1701" t="s">
        <v>160</v>
      </c>
    </row>
    <row r="1702" spans="1:1" hidden="1" x14ac:dyDescent="0.25">
      <c r="A1702" t="s">
        <v>160</v>
      </c>
    </row>
    <row r="1703" spans="1:1" hidden="1" x14ac:dyDescent="0.25">
      <c r="A1703" t="s">
        <v>160</v>
      </c>
    </row>
    <row r="1704" spans="1:1" hidden="1" x14ac:dyDescent="0.25">
      <c r="A1704" t="s">
        <v>160</v>
      </c>
    </row>
    <row r="1705" spans="1:1" hidden="1" x14ac:dyDescent="0.25">
      <c r="A1705" t="s">
        <v>160</v>
      </c>
    </row>
    <row r="1706" spans="1:1" hidden="1" x14ac:dyDescent="0.25">
      <c r="A1706" t="s">
        <v>160</v>
      </c>
    </row>
    <row r="1707" spans="1:1" hidden="1" x14ac:dyDescent="0.25">
      <c r="A1707" t="s">
        <v>160</v>
      </c>
    </row>
    <row r="1708" spans="1:1" hidden="1" x14ac:dyDescent="0.25">
      <c r="A1708" t="s">
        <v>160</v>
      </c>
    </row>
    <row r="1709" spans="1:1" hidden="1" x14ac:dyDescent="0.25">
      <c r="A1709" t="s">
        <v>160</v>
      </c>
    </row>
    <row r="1710" spans="1:1" hidden="1" x14ac:dyDescent="0.25">
      <c r="A1710" t="s">
        <v>160</v>
      </c>
    </row>
    <row r="1711" spans="1:1" hidden="1" x14ac:dyDescent="0.25">
      <c r="A1711" t="s">
        <v>160</v>
      </c>
    </row>
    <row r="1712" spans="1:1" hidden="1" x14ac:dyDescent="0.25">
      <c r="A1712" t="s">
        <v>160</v>
      </c>
    </row>
    <row r="1713" spans="1:1" hidden="1" x14ac:dyDescent="0.25">
      <c r="A1713" t="s">
        <v>160</v>
      </c>
    </row>
    <row r="1714" spans="1:1" hidden="1" x14ac:dyDescent="0.25">
      <c r="A1714" t="s">
        <v>160</v>
      </c>
    </row>
    <row r="1715" spans="1:1" hidden="1" x14ac:dyDescent="0.25">
      <c r="A1715" t="s">
        <v>160</v>
      </c>
    </row>
    <row r="1716" spans="1:1" hidden="1" x14ac:dyDescent="0.25">
      <c r="A1716" t="s">
        <v>160</v>
      </c>
    </row>
    <row r="1717" spans="1:1" hidden="1" x14ac:dyDescent="0.25">
      <c r="A1717" t="s">
        <v>160</v>
      </c>
    </row>
    <row r="1718" spans="1:1" hidden="1" x14ac:dyDescent="0.25">
      <c r="A1718" t="s">
        <v>160</v>
      </c>
    </row>
    <row r="1719" spans="1:1" hidden="1" x14ac:dyDescent="0.25">
      <c r="A1719" t="s">
        <v>160</v>
      </c>
    </row>
    <row r="1720" spans="1:1" hidden="1" x14ac:dyDescent="0.25">
      <c r="A1720" t="s">
        <v>160</v>
      </c>
    </row>
    <row r="1721" spans="1:1" hidden="1" x14ac:dyDescent="0.25">
      <c r="A1721" t="s">
        <v>160</v>
      </c>
    </row>
    <row r="1722" spans="1:1" hidden="1" x14ac:dyDescent="0.25">
      <c r="A1722" t="s">
        <v>160</v>
      </c>
    </row>
    <row r="1723" spans="1:1" hidden="1" x14ac:dyDescent="0.25">
      <c r="A1723" t="s">
        <v>160</v>
      </c>
    </row>
    <row r="1724" spans="1:1" hidden="1" x14ac:dyDescent="0.25">
      <c r="A1724" t="s">
        <v>160</v>
      </c>
    </row>
    <row r="1725" spans="1:1" hidden="1" x14ac:dyDescent="0.25">
      <c r="A1725" t="s">
        <v>160</v>
      </c>
    </row>
    <row r="1726" spans="1:1" hidden="1" x14ac:dyDescent="0.25">
      <c r="A1726" t="s">
        <v>160</v>
      </c>
    </row>
    <row r="1727" spans="1:1" hidden="1" x14ac:dyDescent="0.25">
      <c r="A1727" t="s">
        <v>160</v>
      </c>
    </row>
    <row r="1728" spans="1:1" hidden="1" x14ac:dyDescent="0.25">
      <c r="A1728" t="s">
        <v>160</v>
      </c>
    </row>
    <row r="1729" spans="1:1" hidden="1" x14ac:dyDescent="0.25">
      <c r="A1729" t="s">
        <v>160</v>
      </c>
    </row>
    <row r="1730" spans="1:1" hidden="1" x14ac:dyDescent="0.25">
      <c r="A1730" t="s">
        <v>160</v>
      </c>
    </row>
    <row r="1731" spans="1:1" hidden="1" x14ac:dyDescent="0.25">
      <c r="A1731" t="s">
        <v>160</v>
      </c>
    </row>
    <row r="1732" spans="1:1" hidden="1" x14ac:dyDescent="0.25">
      <c r="A1732" t="s">
        <v>160</v>
      </c>
    </row>
    <row r="1733" spans="1:1" hidden="1" x14ac:dyDescent="0.25">
      <c r="A1733" t="s">
        <v>160</v>
      </c>
    </row>
    <row r="1734" spans="1:1" hidden="1" x14ac:dyDescent="0.25">
      <c r="A1734" t="s">
        <v>160</v>
      </c>
    </row>
    <row r="1735" spans="1:1" hidden="1" x14ac:dyDescent="0.25">
      <c r="A1735" t="s">
        <v>160</v>
      </c>
    </row>
    <row r="1736" spans="1:1" hidden="1" x14ac:dyDescent="0.25">
      <c r="A1736" t="s">
        <v>160</v>
      </c>
    </row>
    <row r="1737" spans="1:1" hidden="1" x14ac:dyDescent="0.25">
      <c r="A1737" t="s">
        <v>160</v>
      </c>
    </row>
    <row r="1738" spans="1:1" hidden="1" x14ac:dyDescent="0.25">
      <c r="A1738" t="s">
        <v>160</v>
      </c>
    </row>
    <row r="1739" spans="1:1" hidden="1" x14ac:dyDescent="0.25">
      <c r="A1739" t="s">
        <v>160</v>
      </c>
    </row>
    <row r="1740" spans="1:1" hidden="1" x14ac:dyDescent="0.25">
      <c r="A1740" t="s">
        <v>160</v>
      </c>
    </row>
    <row r="1741" spans="1:1" hidden="1" x14ac:dyDescent="0.25">
      <c r="A1741" t="s">
        <v>160</v>
      </c>
    </row>
    <row r="1742" spans="1:1" hidden="1" x14ac:dyDescent="0.25">
      <c r="A1742" t="s">
        <v>160</v>
      </c>
    </row>
    <row r="1743" spans="1:1" hidden="1" x14ac:dyDescent="0.25">
      <c r="A1743" t="s">
        <v>160</v>
      </c>
    </row>
    <row r="1744" spans="1:1" hidden="1" x14ac:dyDescent="0.25">
      <c r="A1744" t="s">
        <v>160</v>
      </c>
    </row>
    <row r="1745" spans="1:1" hidden="1" x14ac:dyDescent="0.25">
      <c r="A1745" t="s">
        <v>160</v>
      </c>
    </row>
    <row r="1746" spans="1:1" hidden="1" x14ac:dyDescent="0.25">
      <c r="A1746" t="s">
        <v>160</v>
      </c>
    </row>
    <row r="1747" spans="1:1" hidden="1" x14ac:dyDescent="0.25">
      <c r="A1747" t="s">
        <v>160</v>
      </c>
    </row>
    <row r="1748" spans="1:1" hidden="1" x14ac:dyDescent="0.25">
      <c r="A1748" t="s">
        <v>160</v>
      </c>
    </row>
    <row r="1749" spans="1:1" hidden="1" x14ac:dyDescent="0.25">
      <c r="A1749" t="s">
        <v>160</v>
      </c>
    </row>
    <row r="1750" spans="1:1" hidden="1" x14ac:dyDescent="0.25">
      <c r="A1750" t="s">
        <v>160</v>
      </c>
    </row>
    <row r="1751" spans="1:1" hidden="1" x14ac:dyDescent="0.25">
      <c r="A1751" t="s">
        <v>160</v>
      </c>
    </row>
    <row r="1752" spans="1:1" hidden="1" x14ac:dyDescent="0.25">
      <c r="A1752" t="s">
        <v>160</v>
      </c>
    </row>
    <row r="1753" spans="1:1" hidden="1" x14ac:dyDescent="0.25">
      <c r="A1753" t="s">
        <v>160</v>
      </c>
    </row>
    <row r="1754" spans="1:1" hidden="1" x14ac:dyDescent="0.25">
      <c r="A1754" t="s">
        <v>160</v>
      </c>
    </row>
    <row r="1755" spans="1:1" hidden="1" x14ac:dyDescent="0.25">
      <c r="A1755" t="s">
        <v>160</v>
      </c>
    </row>
    <row r="1756" spans="1:1" hidden="1" x14ac:dyDescent="0.25">
      <c r="A1756" t="s">
        <v>160</v>
      </c>
    </row>
    <row r="1757" spans="1:1" hidden="1" x14ac:dyDescent="0.25">
      <c r="A1757" t="s">
        <v>160</v>
      </c>
    </row>
    <row r="1758" spans="1:1" hidden="1" x14ac:dyDescent="0.25">
      <c r="A1758" t="s">
        <v>160</v>
      </c>
    </row>
    <row r="1759" spans="1:1" hidden="1" x14ac:dyDescent="0.25">
      <c r="A1759" t="s">
        <v>160</v>
      </c>
    </row>
    <row r="1760" spans="1:1" hidden="1" x14ac:dyDescent="0.25">
      <c r="A1760" t="s">
        <v>160</v>
      </c>
    </row>
    <row r="1761" spans="1:1" hidden="1" x14ac:dyDescent="0.25">
      <c r="A1761" t="s">
        <v>160</v>
      </c>
    </row>
    <row r="1762" spans="1:1" hidden="1" x14ac:dyDescent="0.25">
      <c r="A1762" t="s">
        <v>160</v>
      </c>
    </row>
    <row r="1763" spans="1:1" hidden="1" x14ac:dyDescent="0.25">
      <c r="A1763" t="s">
        <v>160</v>
      </c>
    </row>
    <row r="1764" spans="1:1" hidden="1" x14ac:dyDescent="0.25">
      <c r="A1764" t="s">
        <v>160</v>
      </c>
    </row>
    <row r="1765" spans="1:1" hidden="1" x14ac:dyDescent="0.25">
      <c r="A1765" t="s">
        <v>160</v>
      </c>
    </row>
    <row r="1766" spans="1:1" hidden="1" x14ac:dyDescent="0.25">
      <c r="A1766" t="s">
        <v>160</v>
      </c>
    </row>
    <row r="1767" spans="1:1" hidden="1" x14ac:dyDescent="0.25">
      <c r="A1767" t="s">
        <v>160</v>
      </c>
    </row>
    <row r="1768" spans="1:1" hidden="1" x14ac:dyDescent="0.25">
      <c r="A1768" t="s">
        <v>160</v>
      </c>
    </row>
    <row r="1769" spans="1:1" hidden="1" x14ac:dyDescent="0.25">
      <c r="A1769" t="s">
        <v>160</v>
      </c>
    </row>
    <row r="1770" spans="1:1" hidden="1" x14ac:dyDescent="0.25">
      <c r="A1770" t="s">
        <v>160</v>
      </c>
    </row>
    <row r="1771" spans="1:1" hidden="1" x14ac:dyDescent="0.25">
      <c r="A1771" t="s">
        <v>160</v>
      </c>
    </row>
    <row r="1772" spans="1:1" hidden="1" x14ac:dyDescent="0.25">
      <c r="A1772" t="s">
        <v>160</v>
      </c>
    </row>
    <row r="1773" spans="1:1" hidden="1" x14ac:dyDescent="0.25">
      <c r="A1773" t="s">
        <v>160</v>
      </c>
    </row>
    <row r="1774" spans="1:1" hidden="1" x14ac:dyDescent="0.25">
      <c r="A1774" t="s">
        <v>160</v>
      </c>
    </row>
    <row r="1775" spans="1:1" hidden="1" x14ac:dyDescent="0.25">
      <c r="A1775" t="s">
        <v>160</v>
      </c>
    </row>
    <row r="1776" spans="1:1" hidden="1" x14ac:dyDescent="0.25">
      <c r="A1776" t="s">
        <v>160</v>
      </c>
    </row>
    <row r="1777" spans="1:1" hidden="1" x14ac:dyDescent="0.25">
      <c r="A1777" t="s">
        <v>160</v>
      </c>
    </row>
    <row r="1778" spans="1:1" hidden="1" x14ac:dyDescent="0.25">
      <c r="A1778" t="s">
        <v>160</v>
      </c>
    </row>
    <row r="1779" spans="1:1" hidden="1" x14ac:dyDescent="0.25">
      <c r="A1779" t="s">
        <v>160</v>
      </c>
    </row>
    <row r="1780" spans="1:1" hidden="1" x14ac:dyDescent="0.25">
      <c r="A1780" t="s">
        <v>160</v>
      </c>
    </row>
    <row r="1781" spans="1:1" hidden="1" x14ac:dyDescent="0.25">
      <c r="A1781" t="s">
        <v>160</v>
      </c>
    </row>
    <row r="1782" spans="1:1" hidden="1" x14ac:dyDescent="0.25">
      <c r="A1782" t="s">
        <v>160</v>
      </c>
    </row>
    <row r="1783" spans="1:1" hidden="1" x14ac:dyDescent="0.25">
      <c r="A1783" t="s">
        <v>160</v>
      </c>
    </row>
    <row r="1784" spans="1:1" hidden="1" x14ac:dyDescent="0.25">
      <c r="A1784" t="s">
        <v>160</v>
      </c>
    </row>
    <row r="1785" spans="1:1" hidden="1" x14ac:dyDescent="0.25">
      <c r="A1785" t="s">
        <v>160</v>
      </c>
    </row>
    <row r="1786" spans="1:1" hidden="1" x14ac:dyDescent="0.25">
      <c r="A1786" t="s">
        <v>160</v>
      </c>
    </row>
    <row r="1787" spans="1:1" hidden="1" x14ac:dyDescent="0.25">
      <c r="A1787" t="s">
        <v>160</v>
      </c>
    </row>
    <row r="1788" spans="1:1" hidden="1" x14ac:dyDescent="0.25">
      <c r="A1788" t="s">
        <v>160</v>
      </c>
    </row>
    <row r="1789" spans="1:1" hidden="1" x14ac:dyDescent="0.25">
      <c r="A1789" t="s">
        <v>160</v>
      </c>
    </row>
    <row r="1790" spans="1:1" hidden="1" x14ac:dyDescent="0.25">
      <c r="A1790" t="s">
        <v>160</v>
      </c>
    </row>
    <row r="1791" spans="1:1" hidden="1" x14ac:dyDescent="0.25">
      <c r="A1791" t="s">
        <v>160</v>
      </c>
    </row>
    <row r="1792" spans="1:1" hidden="1" x14ac:dyDescent="0.25">
      <c r="A1792" t="s">
        <v>160</v>
      </c>
    </row>
    <row r="1793" spans="1:1" hidden="1" x14ac:dyDescent="0.25">
      <c r="A1793" t="s">
        <v>160</v>
      </c>
    </row>
    <row r="1794" spans="1:1" hidden="1" x14ac:dyDescent="0.25">
      <c r="A1794" t="s">
        <v>160</v>
      </c>
    </row>
    <row r="1795" spans="1:1" hidden="1" x14ac:dyDescent="0.25">
      <c r="A1795" t="s">
        <v>160</v>
      </c>
    </row>
    <row r="1796" spans="1:1" hidden="1" x14ac:dyDescent="0.25">
      <c r="A1796" t="s">
        <v>160</v>
      </c>
    </row>
    <row r="1797" spans="1:1" hidden="1" x14ac:dyDescent="0.25">
      <c r="A1797" t="s">
        <v>160</v>
      </c>
    </row>
    <row r="1798" spans="1:1" hidden="1" x14ac:dyDescent="0.25">
      <c r="A1798" t="s">
        <v>160</v>
      </c>
    </row>
    <row r="1799" spans="1:1" hidden="1" x14ac:dyDescent="0.25">
      <c r="A1799" t="s">
        <v>160</v>
      </c>
    </row>
    <row r="1800" spans="1:1" hidden="1" x14ac:dyDescent="0.25">
      <c r="A1800" t="s">
        <v>160</v>
      </c>
    </row>
    <row r="1801" spans="1:1" hidden="1" x14ac:dyDescent="0.25">
      <c r="A1801" t="s">
        <v>160</v>
      </c>
    </row>
    <row r="1802" spans="1:1" hidden="1" x14ac:dyDescent="0.25">
      <c r="A1802" t="s">
        <v>160</v>
      </c>
    </row>
    <row r="1803" spans="1:1" hidden="1" x14ac:dyDescent="0.25">
      <c r="A1803" t="s">
        <v>160</v>
      </c>
    </row>
    <row r="1804" spans="1:1" hidden="1" x14ac:dyDescent="0.25">
      <c r="A1804" t="s">
        <v>160</v>
      </c>
    </row>
    <row r="1805" spans="1:1" hidden="1" x14ac:dyDescent="0.25">
      <c r="A1805" t="s">
        <v>160</v>
      </c>
    </row>
    <row r="1806" spans="1:1" hidden="1" x14ac:dyDescent="0.25">
      <c r="A1806" t="s">
        <v>160</v>
      </c>
    </row>
    <row r="1807" spans="1:1" hidden="1" x14ac:dyDescent="0.25">
      <c r="A1807" t="s">
        <v>160</v>
      </c>
    </row>
    <row r="1808" spans="1:1" hidden="1" x14ac:dyDescent="0.25">
      <c r="A1808" t="s">
        <v>160</v>
      </c>
    </row>
    <row r="1809" spans="1:1" hidden="1" x14ac:dyDescent="0.25">
      <c r="A1809" t="s">
        <v>160</v>
      </c>
    </row>
    <row r="1810" spans="1:1" hidden="1" x14ac:dyDescent="0.25">
      <c r="A1810" t="s">
        <v>160</v>
      </c>
    </row>
    <row r="1811" spans="1:1" hidden="1" x14ac:dyDescent="0.25">
      <c r="A1811" t="s">
        <v>160</v>
      </c>
    </row>
    <row r="1812" spans="1:1" hidden="1" x14ac:dyDescent="0.25">
      <c r="A1812" t="s">
        <v>160</v>
      </c>
    </row>
    <row r="1813" spans="1:1" hidden="1" x14ac:dyDescent="0.25">
      <c r="A1813" t="s">
        <v>160</v>
      </c>
    </row>
    <row r="1814" spans="1:1" hidden="1" x14ac:dyDescent="0.25">
      <c r="A1814" t="s">
        <v>160</v>
      </c>
    </row>
    <row r="1815" spans="1:1" hidden="1" x14ac:dyDescent="0.25">
      <c r="A1815" t="s">
        <v>160</v>
      </c>
    </row>
    <row r="1816" spans="1:1" hidden="1" x14ac:dyDescent="0.25">
      <c r="A1816" t="s">
        <v>160</v>
      </c>
    </row>
    <row r="1817" spans="1:1" hidden="1" x14ac:dyDescent="0.25">
      <c r="A1817" t="s">
        <v>160</v>
      </c>
    </row>
    <row r="1818" spans="1:1" hidden="1" x14ac:dyDescent="0.25">
      <c r="A1818" t="s">
        <v>160</v>
      </c>
    </row>
    <row r="1819" spans="1:1" hidden="1" x14ac:dyDescent="0.25">
      <c r="A1819" t="s">
        <v>160</v>
      </c>
    </row>
    <row r="1820" spans="1:1" hidden="1" x14ac:dyDescent="0.25">
      <c r="A1820" t="s">
        <v>160</v>
      </c>
    </row>
    <row r="1821" spans="1:1" hidden="1" x14ac:dyDescent="0.25">
      <c r="A1821" t="s">
        <v>160</v>
      </c>
    </row>
    <row r="1822" spans="1:1" hidden="1" x14ac:dyDescent="0.25">
      <c r="A1822" t="s">
        <v>160</v>
      </c>
    </row>
    <row r="1823" spans="1:1" hidden="1" x14ac:dyDescent="0.25">
      <c r="A1823" t="s">
        <v>160</v>
      </c>
    </row>
    <row r="1824" spans="1:1" hidden="1" x14ac:dyDescent="0.25">
      <c r="A1824" t="s">
        <v>160</v>
      </c>
    </row>
    <row r="1825" spans="1:1" hidden="1" x14ac:dyDescent="0.25">
      <c r="A1825" t="s">
        <v>160</v>
      </c>
    </row>
    <row r="1826" spans="1:1" hidden="1" x14ac:dyDescent="0.25">
      <c r="A1826" t="s">
        <v>160</v>
      </c>
    </row>
    <row r="1827" spans="1:1" hidden="1" x14ac:dyDescent="0.25">
      <c r="A1827" t="s">
        <v>160</v>
      </c>
    </row>
    <row r="1828" spans="1:1" hidden="1" x14ac:dyDescent="0.25">
      <c r="A1828" t="s">
        <v>160</v>
      </c>
    </row>
    <row r="1829" spans="1:1" hidden="1" x14ac:dyDescent="0.25">
      <c r="A1829" t="s">
        <v>160</v>
      </c>
    </row>
    <row r="1830" spans="1:1" hidden="1" x14ac:dyDescent="0.25">
      <c r="A1830" t="s">
        <v>160</v>
      </c>
    </row>
    <row r="1831" spans="1:1" hidden="1" x14ac:dyDescent="0.25">
      <c r="A1831" t="s">
        <v>160</v>
      </c>
    </row>
    <row r="1832" spans="1:1" hidden="1" x14ac:dyDescent="0.25">
      <c r="A1832" t="s">
        <v>160</v>
      </c>
    </row>
    <row r="1833" spans="1:1" hidden="1" x14ac:dyDescent="0.25">
      <c r="A1833" t="s">
        <v>160</v>
      </c>
    </row>
    <row r="1834" spans="1:1" hidden="1" x14ac:dyDescent="0.25">
      <c r="A1834" t="s">
        <v>160</v>
      </c>
    </row>
    <row r="1835" spans="1:1" hidden="1" x14ac:dyDescent="0.25">
      <c r="A1835" t="s">
        <v>160</v>
      </c>
    </row>
    <row r="1836" spans="1:1" hidden="1" x14ac:dyDescent="0.25">
      <c r="A1836" t="s">
        <v>160</v>
      </c>
    </row>
    <row r="1837" spans="1:1" hidden="1" x14ac:dyDescent="0.25">
      <c r="A1837" t="s">
        <v>160</v>
      </c>
    </row>
    <row r="1838" spans="1:1" hidden="1" x14ac:dyDescent="0.25">
      <c r="A1838" t="s">
        <v>160</v>
      </c>
    </row>
    <row r="1839" spans="1:1" hidden="1" x14ac:dyDescent="0.25">
      <c r="A1839" t="s">
        <v>160</v>
      </c>
    </row>
    <row r="1840" spans="1:1" hidden="1" x14ac:dyDescent="0.25">
      <c r="A1840" t="s">
        <v>160</v>
      </c>
    </row>
    <row r="1841" spans="1:1" hidden="1" x14ac:dyDescent="0.25">
      <c r="A1841" t="s">
        <v>160</v>
      </c>
    </row>
    <row r="1842" spans="1:1" hidden="1" x14ac:dyDescent="0.25">
      <c r="A1842" t="s">
        <v>160</v>
      </c>
    </row>
    <row r="1843" spans="1:1" hidden="1" x14ac:dyDescent="0.25">
      <c r="A1843" t="s">
        <v>160</v>
      </c>
    </row>
    <row r="1844" spans="1:1" hidden="1" x14ac:dyDescent="0.25">
      <c r="A1844" t="s">
        <v>160</v>
      </c>
    </row>
    <row r="1845" spans="1:1" hidden="1" x14ac:dyDescent="0.25">
      <c r="A1845" t="s">
        <v>160</v>
      </c>
    </row>
    <row r="1846" spans="1:1" hidden="1" x14ac:dyDescent="0.25">
      <c r="A1846" t="s">
        <v>160</v>
      </c>
    </row>
    <row r="1847" spans="1:1" hidden="1" x14ac:dyDescent="0.25">
      <c r="A1847" t="s">
        <v>160</v>
      </c>
    </row>
    <row r="1848" spans="1:1" hidden="1" x14ac:dyDescent="0.25">
      <c r="A1848" t="s">
        <v>160</v>
      </c>
    </row>
    <row r="1849" spans="1:1" hidden="1" x14ac:dyDescent="0.25">
      <c r="A1849" t="s">
        <v>160</v>
      </c>
    </row>
    <row r="1850" spans="1:1" hidden="1" x14ac:dyDescent="0.25">
      <c r="A1850" t="s">
        <v>160</v>
      </c>
    </row>
    <row r="1851" spans="1:1" hidden="1" x14ac:dyDescent="0.25">
      <c r="A1851" t="s">
        <v>160</v>
      </c>
    </row>
    <row r="1852" spans="1:1" hidden="1" x14ac:dyDescent="0.25">
      <c r="A1852" t="s">
        <v>160</v>
      </c>
    </row>
    <row r="1853" spans="1:1" hidden="1" x14ac:dyDescent="0.25">
      <c r="A1853" t="s">
        <v>160</v>
      </c>
    </row>
    <row r="1854" spans="1:1" hidden="1" x14ac:dyDescent="0.25">
      <c r="A1854" t="s">
        <v>160</v>
      </c>
    </row>
    <row r="1855" spans="1:1" hidden="1" x14ac:dyDescent="0.25">
      <c r="A1855" t="s">
        <v>160</v>
      </c>
    </row>
    <row r="1856" spans="1:1" hidden="1" x14ac:dyDescent="0.25">
      <c r="A1856" t="s">
        <v>160</v>
      </c>
    </row>
    <row r="1857" spans="1:1" hidden="1" x14ac:dyDescent="0.25">
      <c r="A1857" t="s">
        <v>160</v>
      </c>
    </row>
    <row r="1858" spans="1:1" hidden="1" x14ac:dyDescent="0.25">
      <c r="A1858" t="s">
        <v>160</v>
      </c>
    </row>
    <row r="1859" spans="1:1" hidden="1" x14ac:dyDescent="0.25">
      <c r="A1859" t="s">
        <v>160</v>
      </c>
    </row>
    <row r="1860" spans="1:1" hidden="1" x14ac:dyDescent="0.25">
      <c r="A1860" t="s">
        <v>160</v>
      </c>
    </row>
    <row r="1861" spans="1:1" hidden="1" x14ac:dyDescent="0.25">
      <c r="A1861" t="s">
        <v>160</v>
      </c>
    </row>
    <row r="1862" spans="1:1" hidden="1" x14ac:dyDescent="0.25">
      <c r="A1862" t="s">
        <v>160</v>
      </c>
    </row>
    <row r="1863" spans="1:1" hidden="1" x14ac:dyDescent="0.25">
      <c r="A1863" t="s">
        <v>160</v>
      </c>
    </row>
    <row r="1864" spans="1:1" hidden="1" x14ac:dyDescent="0.25">
      <c r="A1864" t="s">
        <v>160</v>
      </c>
    </row>
    <row r="1865" spans="1:1" hidden="1" x14ac:dyDescent="0.25">
      <c r="A1865" t="s">
        <v>160</v>
      </c>
    </row>
    <row r="1866" spans="1:1" hidden="1" x14ac:dyDescent="0.25">
      <c r="A1866" t="s">
        <v>160</v>
      </c>
    </row>
    <row r="1867" spans="1:1" hidden="1" x14ac:dyDescent="0.25">
      <c r="A1867" t="s">
        <v>160</v>
      </c>
    </row>
    <row r="1868" spans="1:1" hidden="1" x14ac:dyDescent="0.25">
      <c r="A1868" t="s">
        <v>160</v>
      </c>
    </row>
    <row r="1869" spans="1:1" hidden="1" x14ac:dyDescent="0.25">
      <c r="A1869" t="s">
        <v>160</v>
      </c>
    </row>
    <row r="1870" spans="1:1" hidden="1" x14ac:dyDescent="0.25">
      <c r="A1870" t="s">
        <v>160</v>
      </c>
    </row>
    <row r="1871" spans="1:1" hidden="1" x14ac:dyDescent="0.25">
      <c r="A1871" t="s">
        <v>160</v>
      </c>
    </row>
    <row r="1872" spans="1:1" hidden="1" x14ac:dyDescent="0.25">
      <c r="A1872" t="s">
        <v>160</v>
      </c>
    </row>
    <row r="1873" spans="1:1" hidden="1" x14ac:dyDescent="0.25">
      <c r="A1873" t="s">
        <v>160</v>
      </c>
    </row>
    <row r="1874" spans="1:1" hidden="1" x14ac:dyDescent="0.25">
      <c r="A1874" t="s">
        <v>160</v>
      </c>
    </row>
    <row r="1875" spans="1:1" hidden="1" x14ac:dyDescent="0.25">
      <c r="A1875" t="s">
        <v>160</v>
      </c>
    </row>
    <row r="1876" spans="1:1" hidden="1" x14ac:dyDescent="0.25">
      <c r="A1876" t="s">
        <v>160</v>
      </c>
    </row>
    <row r="1877" spans="1:1" hidden="1" x14ac:dyDescent="0.25">
      <c r="A1877" t="s">
        <v>160</v>
      </c>
    </row>
    <row r="1878" spans="1:1" hidden="1" x14ac:dyDescent="0.25">
      <c r="A1878" t="s">
        <v>160</v>
      </c>
    </row>
    <row r="1879" spans="1:1" hidden="1" x14ac:dyDescent="0.25">
      <c r="A1879" t="s">
        <v>160</v>
      </c>
    </row>
    <row r="1880" spans="1:1" hidden="1" x14ac:dyDescent="0.25">
      <c r="A1880" t="s">
        <v>160</v>
      </c>
    </row>
    <row r="1881" spans="1:1" hidden="1" x14ac:dyDescent="0.25">
      <c r="A1881" t="s">
        <v>160</v>
      </c>
    </row>
    <row r="1882" spans="1:1" hidden="1" x14ac:dyDescent="0.25">
      <c r="A1882" t="s">
        <v>160</v>
      </c>
    </row>
    <row r="1883" spans="1:1" hidden="1" x14ac:dyDescent="0.25">
      <c r="A1883" t="s">
        <v>160</v>
      </c>
    </row>
    <row r="1884" spans="1:1" hidden="1" x14ac:dyDescent="0.25">
      <c r="A1884" t="s">
        <v>160</v>
      </c>
    </row>
    <row r="1885" spans="1:1" hidden="1" x14ac:dyDescent="0.25">
      <c r="A1885" t="s">
        <v>160</v>
      </c>
    </row>
    <row r="1886" spans="1:1" hidden="1" x14ac:dyDescent="0.25">
      <c r="A1886" t="s">
        <v>160</v>
      </c>
    </row>
    <row r="1887" spans="1:1" hidden="1" x14ac:dyDescent="0.25">
      <c r="A1887" t="s">
        <v>160</v>
      </c>
    </row>
    <row r="1888" spans="1:1" hidden="1" x14ac:dyDescent="0.25">
      <c r="A1888" t="s">
        <v>160</v>
      </c>
    </row>
    <row r="1889" spans="1:1" hidden="1" x14ac:dyDescent="0.25">
      <c r="A1889" t="s">
        <v>160</v>
      </c>
    </row>
    <row r="1890" spans="1:1" hidden="1" x14ac:dyDescent="0.25">
      <c r="A1890" t="s">
        <v>160</v>
      </c>
    </row>
    <row r="1891" spans="1:1" hidden="1" x14ac:dyDescent="0.25">
      <c r="A1891" t="s">
        <v>160</v>
      </c>
    </row>
    <row r="1892" spans="1:1" hidden="1" x14ac:dyDescent="0.25">
      <c r="A1892" t="s">
        <v>160</v>
      </c>
    </row>
    <row r="1893" spans="1:1" hidden="1" x14ac:dyDescent="0.25">
      <c r="A1893" t="s">
        <v>160</v>
      </c>
    </row>
    <row r="1894" spans="1:1" hidden="1" x14ac:dyDescent="0.25">
      <c r="A1894" t="s">
        <v>160</v>
      </c>
    </row>
    <row r="1895" spans="1:1" hidden="1" x14ac:dyDescent="0.25">
      <c r="A1895" t="s">
        <v>160</v>
      </c>
    </row>
    <row r="1896" spans="1:1" hidden="1" x14ac:dyDescent="0.25">
      <c r="A1896" t="s">
        <v>160</v>
      </c>
    </row>
    <row r="1897" spans="1:1" hidden="1" x14ac:dyDescent="0.25">
      <c r="A1897" t="s">
        <v>160</v>
      </c>
    </row>
    <row r="1898" spans="1:1" hidden="1" x14ac:dyDescent="0.25">
      <c r="A1898" t="s">
        <v>160</v>
      </c>
    </row>
    <row r="1899" spans="1:1" hidden="1" x14ac:dyDescent="0.25">
      <c r="A1899" t="s">
        <v>160</v>
      </c>
    </row>
    <row r="1900" spans="1:1" hidden="1" x14ac:dyDescent="0.25">
      <c r="A1900" t="s">
        <v>160</v>
      </c>
    </row>
    <row r="1901" spans="1:1" hidden="1" x14ac:dyDescent="0.25">
      <c r="A1901" t="s">
        <v>160</v>
      </c>
    </row>
    <row r="1902" spans="1:1" hidden="1" x14ac:dyDescent="0.25">
      <c r="A1902" t="s">
        <v>160</v>
      </c>
    </row>
    <row r="1903" spans="1:1" hidden="1" x14ac:dyDescent="0.25">
      <c r="A1903" t="s">
        <v>160</v>
      </c>
    </row>
    <row r="1904" spans="1:1" hidden="1" x14ac:dyDescent="0.25">
      <c r="A1904" t="s">
        <v>160</v>
      </c>
    </row>
    <row r="1905" spans="1:1" hidden="1" x14ac:dyDescent="0.25">
      <c r="A1905" t="s">
        <v>160</v>
      </c>
    </row>
    <row r="1906" spans="1:1" hidden="1" x14ac:dyDescent="0.25">
      <c r="A1906" t="s">
        <v>160</v>
      </c>
    </row>
    <row r="1907" spans="1:1" hidden="1" x14ac:dyDescent="0.25">
      <c r="A1907" t="s">
        <v>160</v>
      </c>
    </row>
    <row r="1908" spans="1:1" hidden="1" x14ac:dyDescent="0.25">
      <c r="A1908" t="s">
        <v>160</v>
      </c>
    </row>
    <row r="1909" spans="1:1" hidden="1" x14ac:dyDescent="0.25">
      <c r="A1909" t="s">
        <v>160</v>
      </c>
    </row>
    <row r="1910" spans="1:1" hidden="1" x14ac:dyDescent="0.25">
      <c r="A1910" t="s">
        <v>160</v>
      </c>
    </row>
    <row r="1911" spans="1:1" hidden="1" x14ac:dyDescent="0.25">
      <c r="A1911" t="s">
        <v>160</v>
      </c>
    </row>
    <row r="1912" spans="1:1" hidden="1" x14ac:dyDescent="0.25">
      <c r="A1912" t="s">
        <v>160</v>
      </c>
    </row>
    <row r="1913" spans="1:1" hidden="1" x14ac:dyDescent="0.25">
      <c r="A1913" t="s">
        <v>160</v>
      </c>
    </row>
    <row r="1914" spans="1:1" hidden="1" x14ac:dyDescent="0.25">
      <c r="A1914" t="s">
        <v>160</v>
      </c>
    </row>
    <row r="1915" spans="1:1" hidden="1" x14ac:dyDescent="0.25">
      <c r="A1915" t="s">
        <v>160</v>
      </c>
    </row>
    <row r="1916" spans="1:1" hidden="1" x14ac:dyDescent="0.25">
      <c r="A1916" t="s">
        <v>160</v>
      </c>
    </row>
    <row r="1917" spans="1:1" hidden="1" x14ac:dyDescent="0.25">
      <c r="A1917" t="s">
        <v>160</v>
      </c>
    </row>
    <row r="1918" spans="1:1" hidden="1" x14ac:dyDescent="0.25">
      <c r="A1918" t="s">
        <v>160</v>
      </c>
    </row>
    <row r="1919" spans="1:1" hidden="1" x14ac:dyDescent="0.25">
      <c r="A1919" t="s">
        <v>160</v>
      </c>
    </row>
    <row r="1920" spans="1:1" hidden="1" x14ac:dyDescent="0.25">
      <c r="A1920" t="s">
        <v>160</v>
      </c>
    </row>
    <row r="1921" spans="1:1" hidden="1" x14ac:dyDescent="0.25">
      <c r="A1921" t="s">
        <v>160</v>
      </c>
    </row>
    <row r="1922" spans="1:1" hidden="1" x14ac:dyDescent="0.25">
      <c r="A1922" t="s">
        <v>160</v>
      </c>
    </row>
    <row r="1923" spans="1:1" hidden="1" x14ac:dyDescent="0.25">
      <c r="A1923" t="s">
        <v>160</v>
      </c>
    </row>
    <row r="1924" spans="1:1" hidden="1" x14ac:dyDescent="0.25">
      <c r="A1924" t="s">
        <v>160</v>
      </c>
    </row>
    <row r="1925" spans="1:1" hidden="1" x14ac:dyDescent="0.25">
      <c r="A1925" t="s">
        <v>160</v>
      </c>
    </row>
    <row r="1926" spans="1:1" hidden="1" x14ac:dyDescent="0.25">
      <c r="A1926" t="s">
        <v>160</v>
      </c>
    </row>
    <row r="1927" spans="1:1" hidden="1" x14ac:dyDescent="0.25">
      <c r="A1927" t="s">
        <v>160</v>
      </c>
    </row>
    <row r="1928" spans="1:1" hidden="1" x14ac:dyDescent="0.25">
      <c r="A1928" t="s">
        <v>160</v>
      </c>
    </row>
    <row r="1929" spans="1:1" hidden="1" x14ac:dyDescent="0.25">
      <c r="A1929" t="s">
        <v>160</v>
      </c>
    </row>
    <row r="1930" spans="1:1" hidden="1" x14ac:dyDescent="0.25">
      <c r="A1930" t="s">
        <v>160</v>
      </c>
    </row>
    <row r="1931" spans="1:1" hidden="1" x14ac:dyDescent="0.25">
      <c r="A1931" t="s">
        <v>160</v>
      </c>
    </row>
    <row r="1932" spans="1:1" hidden="1" x14ac:dyDescent="0.25">
      <c r="A1932" t="s">
        <v>160</v>
      </c>
    </row>
    <row r="1933" spans="1:1" hidden="1" x14ac:dyDescent="0.25">
      <c r="A1933" t="s">
        <v>160</v>
      </c>
    </row>
    <row r="1934" spans="1:1" hidden="1" x14ac:dyDescent="0.25">
      <c r="A1934" t="s">
        <v>160</v>
      </c>
    </row>
    <row r="1935" spans="1:1" hidden="1" x14ac:dyDescent="0.25">
      <c r="A1935" t="s">
        <v>160</v>
      </c>
    </row>
    <row r="1936" spans="1:1" hidden="1" x14ac:dyDescent="0.25">
      <c r="A1936" t="s">
        <v>160</v>
      </c>
    </row>
    <row r="1937" spans="1:1" hidden="1" x14ac:dyDescent="0.25">
      <c r="A1937" t="s">
        <v>160</v>
      </c>
    </row>
    <row r="1938" spans="1:1" hidden="1" x14ac:dyDescent="0.25">
      <c r="A1938" t="s">
        <v>160</v>
      </c>
    </row>
    <row r="1939" spans="1:1" hidden="1" x14ac:dyDescent="0.25">
      <c r="A1939" t="s">
        <v>160</v>
      </c>
    </row>
    <row r="1940" spans="1:1" hidden="1" x14ac:dyDescent="0.25">
      <c r="A1940" t="s">
        <v>160</v>
      </c>
    </row>
    <row r="1941" spans="1:1" hidden="1" x14ac:dyDescent="0.25">
      <c r="A1941" t="s">
        <v>160</v>
      </c>
    </row>
    <row r="1942" spans="1:1" hidden="1" x14ac:dyDescent="0.25">
      <c r="A1942" t="s">
        <v>160</v>
      </c>
    </row>
    <row r="1943" spans="1:1" hidden="1" x14ac:dyDescent="0.25">
      <c r="A1943" t="s">
        <v>160</v>
      </c>
    </row>
    <row r="1944" spans="1:1" hidden="1" x14ac:dyDescent="0.25">
      <c r="A1944" t="s">
        <v>160</v>
      </c>
    </row>
    <row r="1945" spans="1:1" hidden="1" x14ac:dyDescent="0.25">
      <c r="A1945" t="s">
        <v>160</v>
      </c>
    </row>
    <row r="1946" spans="1:1" hidden="1" x14ac:dyDescent="0.25">
      <c r="A1946" t="s">
        <v>160</v>
      </c>
    </row>
    <row r="1947" spans="1:1" hidden="1" x14ac:dyDescent="0.25">
      <c r="A1947" t="s">
        <v>160</v>
      </c>
    </row>
    <row r="1948" spans="1:1" hidden="1" x14ac:dyDescent="0.25">
      <c r="A1948" t="s">
        <v>160</v>
      </c>
    </row>
    <row r="1949" spans="1:1" hidden="1" x14ac:dyDescent="0.25">
      <c r="A1949" t="s">
        <v>160</v>
      </c>
    </row>
    <row r="1950" spans="1:1" hidden="1" x14ac:dyDescent="0.25">
      <c r="A1950" t="s">
        <v>160</v>
      </c>
    </row>
    <row r="1951" spans="1:1" hidden="1" x14ac:dyDescent="0.25">
      <c r="A1951" t="s">
        <v>160</v>
      </c>
    </row>
    <row r="1952" spans="1:1" hidden="1" x14ac:dyDescent="0.25">
      <c r="A1952" t="s">
        <v>160</v>
      </c>
    </row>
    <row r="1953" spans="1:1" hidden="1" x14ac:dyDescent="0.25">
      <c r="A1953" t="s">
        <v>160</v>
      </c>
    </row>
    <row r="1954" spans="1:1" hidden="1" x14ac:dyDescent="0.25">
      <c r="A1954" t="s">
        <v>160</v>
      </c>
    </row>
    <row r="1955" spans="1:1" hidden="1" x14ac:dyDescent="0.25">
      <c r="A1955" t="s">
        <v>160</v>
      </c>
    </row>
    <row r="1956" spans="1:1" hidden="1" x14ac:dyDescent="0.25">
      <c r="A1956" t="s">
        <v>160</v>
      </c>
    </row>
    <row r="1957" spans="1:1" hidden="1" x14ac:dyDescent="0.25">
      <c r="A1957" t="s">
        <v>160</v>
      </c>
    </row>
    <row r="1958" spans="1:1" hidden="1" x14ac:dyDescent="0.25">
      <c r="A1958" t="s">
        <v>160</v>
      </c>
    </row>
    <row r="1959" spans="1:1" hidden="1" x14ac:dyDescent="0.25">
      <c r="A1959" t="s">
        <v>160</v>
      </c>
    </row>
    <row r="1960" spans="1:1" hidden="1" x14ac:dyDescent="0.25">
      <c r="A1960" t="s">
        <v>160</v>
      </c>
    </row>
    <row r="1961" spans="1:1" hidden="1" x14ac:dyDescent="0.25">
      <c r="A1961" t="s">
        <v>160</v>
      </c>
    </row>
    <row r="1962" spans="1:1" hidden="1" x14ac:dyDescent="0.25">
      <c r="A1962" t="s">
        <v>160</v>
      </c>
    </row>
    <row r="1963" spans="1:1" hidden="1" x14ac:dyDescent="0.25">
      <c r="A1963" t="s">
        <v>160</v>
      </c>
    </row>
    <row r="1964" spans="1:1" hidden="1" x14ac:dyDescent="0.25">
      <c r="A1964" t="s">
        <v>160</v>
      </c>
    </row>
    <row r="1965" spans="1:1" hidden="1" x14ac:dyDescent="0.25">
      <c r="A1965" t="s">
        <v>160</v>
      </c>
    </row>
    <row r="1966" spans="1:1" hidden="1" x14ac:dyDescent="0.25">
      <c r="A1966" t="s">
        <v>160</v>
      </c>
    </row>
    <row r="1967" spans="1:1" hidden="1" x14ac:dyDescent="0.25">
      <c r="A1967" t="s">
        <v>160</v>
      </c>
    </row>
    <row r="1968" spans="1:1" hidden="1" x14ac:dyDescent="0.25">
      <c r="A1968" t="s">
        <v>160</v>
      </c>
    </row>
    <row r="1969" spans="1:1" hidden="1" x14ac:dyDescent="0.25">
      <c r="A1969" t="s">
        <v>160</v>
      </c>
    </row>
    <row r="1970" spans="1:1" hidden="1" x14ac:dyDescent="0.25">
      <c r="A1970" t="s">
        <v>160</v>
      </c>
    </row>
    <row r="1971" spans="1:1" hidden="1" x14ac:dyDescent="0.25">
      <c r="A1971" t="s">
        <v>160</v>
      </c>
    </row>
    <row r="1972" spans="1:1" hidden="1" x14ac:dyDescent="0.25">
      <c r="A1972" t="s">
        <v>160</v>
      </c>
    </row>
    <row r="1973" spans="1:1" hidden="1" x14ac:dyDescent="0.25">
      <c r="A1973" t="s">
        <v>160</v>
      </c>
    </row>
    <row r="1974" spans="1:1" hidden="1" x14ac:dyDescent="0.25">
      <c r="A1974" t="s">
        <v>160</v>
      </c>
    </row>
    <row r="1975" spans="1:1" hidden="1" x14ac:dyDescent="0.25">
      <c r="A1975" t="s">
        <v>160</v>
      </c>
    </row>
    <row r="1976" spans="1:1" hidden="1" x14ac:dyDescent="0.25">
      <c r="A1976" t="s">
        <v>160</v>
      </c>
    </row>
    <row r="1977" spans="1:1" hidden="1" x14ac:dyDescent="0.25">
      <c r="A1977" t="s">
        <v>160</v>
      </c>
    </row>
    <row r="1978" spans="1:1" hidden="1" x14ac:dyDescent="0.25">
      <c r="A1978" t="s">
        <v>160</v>
      </c>
    </row>
    <row r="1979" spans="1:1" hidden="1" x14ac:dyDescent="0.25">
      <c r="A1979" t="s">
        <v>160</v>
      </c>
    </row>
    <row r="1980" spans="1:1" hidden="1" x14ac:dyDescent="0.25">
      <c r="A1980" t="s">
        <v>160</v>
      </c>
    </row>
    <row r="1981" spans="1:1" hidden="1" x14ac:dyDescent="0.25">
      <c r="A1981" t="s">
        <v>160</v>
      </c>
    </row>
    <row r="1982" spans="1:1" hidden="1" x14ac:dyDescent="0.25">
      <c r="A1982" t="s">
        <v>160</v>
      </c>
    </row>
    <row r="1983" spans="1:1" hidden="1" x14ac:dyDescent="0.25">
      <c r="A1983" t="s">
        <v>160</v>
      </c>
    </row>
    <row r="1984" spans="1:1" hidden="1" x14ac:dyDescent="0.25">
      <c r="A1984" t="s">
        <v>160</v>
      </c>
    </row>
    <row r="1985" spans="1:1" hidden="1" x14ac:dyDescent="0.25">
      <c r="A1985" t="s">
        <v>160</v>
      </c>
    </row>
    <row r="1986" spans="1:1" hidden="1" x14ac:dyDescent="0.25">
      <c r="A1986" t="s">
        <v>160</v>
      </c>
    </row>
    <row r="1987" spans="1:1" hidden="1" x14ac:dyDescent="0.25">
      <c r="A1987" t="s">
        <v>160</v>
      </c>
    </row>
    <row r="1988" spans="1:1" hidden="1" x14ac:dyDescent="0.25">
      <c r="A1988" t="s">
        <v>160</v>
      </c>
    </row>
    <row r="1989" spans="1:1" hidden="1" x14ac:dyDescent="0.25">
      <c r="A1989" t="s">
        <v>160</v>
      </c>
    </row>
    <row r="1990" spans="1:1" hidden="1" x14ac:dyDescent="0.25">
      <c r="A1990" t="s">
        <v>160</v>
      </c>
    </row>
    <row r="1991" spans="1:1" hidden="1" x14ac:dyDescent="0.25">
      <c r="A1991" t="s">
        <v>160</v>
      </c>
    </row>
    <row r="1992" spans="1:1" hidden="1" x14ac:dyDescent="0.25">
      <c r="A1992" t="s">
        <v>160</v>
      </c>
    </row>
    <row r="1993" spans="1:1" hidden="1" x14ac:dyDescent="0.25">
      <c r="A1993" t="s">
        <v>160</v>
      </c>
    </row>
    <row r="1994" spans="1:1" hidden="1" x14ac:dyDescent="0.25">
      <c r="A1994" t="s">
        <v>160</v>
      </c>
    </row>
    <row r="1995" spans="1:1" hidden="1" x14ac:dyDescent="0.25">
      <c r="A1995" t="s">
        <v>160</v>
      </c>
    </row>
    <row r="1996" spans="1:1" hidden="1" x14ac:dyDescent="0.25">
      <c r="A1996" t="s">
        <v>160</v>
      </c>
    </row>
    <row r="1997" spans="1:1" hidden="1" x14ac:dyDescent="0.25">
      <c r="A1997" t="s">
        <v>160</v>
      </c>
    </row>
    <row r="1998" spans="1:1" hidden="1" x14ac:dyDescent="0.25">
      <c r="A1998" t="s">
        <v>160</v>
      </c>
    </row>
    <row r="1999" spans="1:1" hidden="1" x14ac:dyDescent="0.25">
      <c r="A1999" t="s">
        <v>160</v>
      </c>
    </row>
    <row r="2000" spans="1:1" hidden="1" x14ac:dyDescent="0.25">
      <c r="A2000" t="s">
        <v>160</v>
      </c>
    </row>
    <row r="2001" spans="1:1" hidden="1" x14ac:dyDescent="0.25">
      <c r="A2001" t="s">
        <v>160</v>
      </c>
    </row>
    <row r="2002" spans="1:1" hidden="1" x14ac:dyDescent="0.25">
      <c r="A2002" t="s">
        <v>160</v>
      </c>
    </row>
    <row r="2003" spans="1:1" hidden="1" x14ac:dyDescent="0.25">
      <c r="A2003" t="s">
        <v>160</v>
      </c>
    </row>
    <row r="2004" spans="1:1" hidden="1" x14ac:dyDescent="0.25">
      <c r="A2004" t="s">
        <v>160</v>
      </c>
    </row>
    <row r="2005" spans="1:1" hidden="1" x14ac:dyDescent="0.25">
      <c r="A2005" t="s">
        <v>160</v>
      </c>
    </row>
    <row r="2006" spans="1:1" hidden="1" x14ac:dyDescent="0.25">
      <c r="A2006" t="s">
        <v>160</v>
      </c>
    </row>
    <row r="2007" spans="1:1" hidden="1" x14ac:dyDescent="0.25">
      <c r="A2007" t="s">
        <v>160</v>
      </c>
    </row>
    <row r="2008" spans="1:1" hidden="1" x14ac:dyDescent="0.25">
      <c r="A2008" t="s">
        <v>160</v>
      </c>
    </row>
    <row r="2009" spans="1:1" hidden="1" x14ac:dyDescent="0.25">
      <c r="A2009" t="s">
        <v>160</v>
      </c>
    </row>
    <row r="2010" spans="1:1" hidden="1" x14ac:dyDescent="0.25">
      <c r="A2010" t="s">
        <v>160</v>
      </c>
    </row>
    <row r="2011" spans="1:1" hidden="1" x14ac:dyDescent="0.25">
      <c r="A2011" t="s">
        <v>160</v>
      </c>
    </row>
    <row r="2012" spans="1:1" hidden="1" x14ac:dyDescent="0.25">
      <c r="A2012" t="s">
        <v>160</v>
      </c>
    </row>
    <row r="2013" spans="1:1" hidden="1" x14ac:dyDescent="0.25">
      <c r="A2013" t="s">
        <v>160</v>
      </c>
    </row>
    <row r="2014" spans="1:1" hidden="1" x14ac:dyDescent="0.25">
      <c r="A2014" t="s">
        <v>160</v>
      </c>
    </row>
    <row r="2015" spans="1:1" hidden="1" x14ac:dyDescent="0.25">
      <c r="A2015" t="s">
        <v>160</v>
      </c>
    </row>
    <row r="2016" spans="1:1" hidden="1" x14ac:dyDescent="0.25">
      <c r="A2016" t="s">
        <v>160</v>
      </c>
    </row>
    <row r="2017" spans="1:1" hidden="1" x14ac:dyDescent="0.25">
      <c r="A2017" t="s">
        <v>160</v>
      </c>
    </row>
    <row r="2018" spans="1:1" hidden="1" x14ac:dyDescent="0.25">
      <c r="A2018" t="s">
        <v>160</v>
      </c>
    </row>
    <row r="2019" spans="1:1" hidden="1" x14ac:dyDescent="0.25">
      <c r="A2019" t="s">
        <v>160</v>
      </c>
    </row>
    <row r="2020" spans="1:1" hidden="1" x14ac:dyDescent="0.25">
      <c r="A2020" t="s">
        <v>160</v>
      </c>
    </row>
    <row r="2021" spans="1:1" hidden="1" x14ac:dyDescent="0.25">
      <c r="A2021" t="s">
        <v>160</v>
      </c>
    </row>
    <row r="2022" spans="1:1" hidden="1" x14ac:dyDescent="0.25">
      <c r="A2022" t="s">
        <v>160</v>
      </c>
    </row>
    <row r="2023" spans="1:1" hidden="1" x14ac:dyDescent="0.25">
      <c r="A2023" t="s">
        <v>160</v>
      </c>
    </row>
    <row r="2024" spans="1:1" hidden="1" x14ac:dyDescent="0.25">
      <c r="A2024" t="s">
        <v>160</v>
      </c>
    </row>
    <row r="2025" spans="1:1" hidden="1" x14ac:dyDescent="0.25">
      <c r="A2025" t="s">
        <v>160</v>
      </c>
    </row>
    <row r="2026" spans="1:1" hidden="1" x14ac:dyDescent="0.25">
      <c r="A2026" t="s">
        <v>160</v>
      </c>
    </row>
    <row r="2027" spans="1:1" hidden="1" x14ac:dyDescent="0.25">
      <c r="A2027" t="s">
        <v>160</v>
      </c>
    </row>
    <row r="2028" spans="1:1" hidden="1" x14ac:dyDescent="0.25">
      <c r="A2028" t="s">
        <v>160</v>
      </c>
    </row>
    <row r="2029" spans="1:1" hidden="1" x14ac:dyDescent="0.25">
      <c r="A2029" t="s">
        <v>160</v>
      </c>
    </row>
    <row r="2030" spans="1:1" hidden="1" x14ac:dyDescent="0.25">
      <c r="A2030" t="s">
        <v>160</v>
      </c>
    </row>
    <row r="2031" spans="1:1" hidden="1" x14ac:dyDescent="0.25">
      <c r="A2031" t="s">
        <v>160</v>
      </c>
    </row>
    <row r="2032" spans="1:1" hidden="1" x14ac:dyDescent="0.25">
      <c r="A2032" t="s">
        <v>160</v>
      </c>
    </row>
    <row r="2033" spans="1:1" hidden="1" x14ac:dyDescent="0.25">
      <c r="A2033" t="s">
        <v>160</v>
      </c>
    </row>
    <row r="2034" spans="1:1" hidden="1" x14ac:dyDescent="0.25">
      <c r="A2034" t="s">
        <v>160</v>
      </c>
    </row>
    <row r="2035" spans="1:1" hidden="1" x14ac:dyDescent="0.25">
      <c r="A2035" t="s">
        <v>160</v>
      </c>
    </row>
    <row r="2036" spans="1:1" hidden="1" x14ac:dyDescent="0.25">
      <c r="A2036" t="s">
        <v>160</v>
      </c>
    </row>
    <row r="2037" spans="1:1" hidden="1" x14ac:dyDescent="0.25">
      <c r="A2037" t="s">
        <v>160</v>
      </c>
    </row>
    <row r="2038" spans="1:1" hidden="1" x14ac:dyDescent="0.25">
      <c r="A2038" t="s">
        <v>160</v>
      </c>
    </row>
    <row r="2039" spans="1:1" hidden="1" x14ac:dyDescent="0.25">
      <c r="A2039" t="s">
        <v>160</v>
      </c>
    </row>
    <row r="2040" spans="1:1" hidden="1" x14ac:dyDescent="0.25">
      <c r="A2040" t="s">
        <v>160</v>
      </c>
    </row>
    <row r="2041" spans="1:1" hidden="1" x14ac:dyDescent="0.25">
      <c r="A2041" t="s">
        <v>160</v>
      </c>
    </row>
    <row r="2042" spans="1:1" hidden="1" x14ac:dyDescent="0.25">
      <c r="A2042" t="s">
        <v>160</v>
      </c>
    </row>
    <row r="2043" spans="1:1" hidden="1" x14ac:dyDescent="0.25">
      <c r="A2043" t="s">
        <v>160</v>
      </c>
    </row>
    <row r="2044" spans="1:1" hidden="1" x14ac:dyDescent="0.25">
      <c r="A2044" t="s">
        <v>160</v>
      </c>
    </row>
    <row r="2045" spans="1:1" hidden="1" x14ac:dyDescent="0.25">
      <c r="A2045" t="s">
        <v>160</v>
      </c>
    </row>
    <row r="2046" spans="1:1" hidden="1" x14ac:dyDescent="0.25">
      <c r="A2046" t="s">
        <v>160</v>
      </c>
    </row>
    <row r="2047" spans="1:1" hidden="1" x14ac:dyDescent="0.25">
      <c r="A2047" t="s">
        <v>160</v>
      </c>
    </row>
    <row r="2048" spans="1:1" hidden="1" x14ac:dyDescent="0.25">
      <c r="A2048" t="s">
        <v>160</v>
      </c>
    </row>
    <row r="2049" spans="1:1" hidden="1" x14ac:dyDescent="0.25">
      <c r="A2049" t="s">
        <v>160</v>
      </c>
    </row>
    <row r="2050" spans="1:1" hidden="1" x14ac:dyDescent="0.25">
      <c r="A2050" t="s">
        <v>160</v>
      </c>
    </row>
    <row r="2051" spans="1:1" hidden="1" x14ac:dyDescent="0.25">
      <c r="A2051" t="s">
        <v>160</v>
      </c>
    </row>
    <row r="2052" spans="1:1" hidden="1" x14ac:dyDescent="0.25">
      <c r="A2052" t="s">
        <v>160</v>
      </c>
    </row>
    <row r="2053" spans="1:1" hidden="1" x14ac:dyDescent="0.25">
      <c r="A2053" t="s">
        <v>160</v>
      </c>
    </row>
    <row r="2054" spans="1:1" hidden="1" x14ac:dyDescent="0.25">
      <c r="A2054" t="s">
        <v>160</v>
      </c>
    </row>
    <row r="2055" spans="1:1" hidden="1" x14ac:dyDescent="0.25">
      <c r="A2055" t="s">
        <v>160</v>
      </c>
    </row>
    <row r="2056" spans="1:1" hidden="1" x14ac:dyDescent="0.25">
      <c r="A2056" t="s">
        <v>160</v>
      </c>
    </row>
    <row r="2057" spans="1:1" hidden="1" x14ac:dyDescent="0.25">
      <c r="A2057" t="s">
        <v>160</v>
      </c>
    </row>
    <row r="2058" spans="1:1" hidden="1" x14ac:dyDescent="0.25">
      <c r="A2058" t="s">
        <v>160</v>
      </c>
    </row>
    <row r="2059" spans="1:1" hidden="1" x14ac:dyDescent="0.25">
      <c r="A2059" t="s">
        <v>160</v>
      </c>
    </row>
    <row r="2060" spans="1:1" hidden="1" x14ac:dyDescent="0.25">
      <c r="A2060" t="s">
        <v>160</v>
      </c>
    </row>
    <row r="2061" spans="1:1" hidden="1" x14ac:dyDescent="0.25">
      <c r="A2061" t="s">
        <v>160</v>
      </c>
    </row>
    <row r="2062" spans="1:1" hidden="1" x14ac:dyDescent="0.25">
      <c r="A2062" t="s">
        <v>160</v>
      </c>
    </row>
    <row r="2063" spans="1:1" hidden="1" x14ac:dyDescent="0.25">
      <c r="A2063" t="s">
        <v>160</v>
      </c>
    </row>
    <row r="2064" spans="1:1" hidden="1" x14ac:dyDescent="0.25">
      <c r="A2064" t="s">
        <v>160</v>
      </c>
    </row>
    <row r="2065" spans="1:1" hidden="1" x14ac:dyDescent="0.25">
      <c r="A2065" t="s">
        <v>160</v>
      </c>
    </row>
    <row r="2066" spans="1:1" hidden="1" x14ac:dyDescent="0.25">
      <c r="A2066" t="s">
        <v>160</v>
      </c>
    </row>
    <row r="2067" spans="1:1" hidden="1" x14ac:dyDescent="0.25">
      <c r="A2067" t="s">
        <v>160</v>
      </c>
    </row>
    <row r="2068" spans="1:1" hidden="1" x14ac:dyDescent="0.25">
      <c r="A2068" t="s">
        <v>160</v>
      </c>
    </row>
    <row r="2069" spans="1:1" hidden="1" x14ac:dyDescent="0.25">
      <c r="A2069" t="s">
        <v>160</v>
      </c>
    </row>
    <row r="2070" spans="1:1" hidden="1" x14ac:dyDescent="0.25">
      <c r="A2070" t="s">
        <v>160</v>
      </c>
    </row>
    <row r="2071" spans="1:1" hidden="1" x14ac:dyDescent="0.25">
      <c r="A2071" t="s">
        <v>160</v>
      </c>
    </row>
    <row r="2072" spans="1:1" hidden="1" x14ac:dyDescent="0.25">
      <c r="A2072" t="s">
        <v>160</v>
      </c>
    </row>
    <row r="2073" spans="1:1" hidden="1" x14ac:dyDescent="0.25">
      <c r="A2073" t="s">
        <v>160</v>
      </c>
    </row>
    <row r="2074" spans="1:1" hidden="1" x14ac:dyDescent="0.25">
      <c r="A2074" t="s">
        <v>160</v>
      </c>
    </row>
    <row r="2075" spans="1:1" hidden="1" x14ac:dyDescent="0.25">
      <c r="A2075" t="s">
        <v>160</v>
      </c>
    </row>
    <row r="2076" spans="1:1" hidden="1" x14ac:dyDescent="0.25">
      <c r="A2076" t="s">
        <v>160</v>
      </c>
    </row>
    <row r="2077" spans="1:1" hidden="1" x14ac:dyDescent="0.25">
      <c r="A2077" t="s">
        <v>160</v>
      </c>
    </row>
    <row r="2078" spans="1:1" hidden="1" x14ac:dyDescent="0.25">
      <c r="A2078" t="s">
        <v>160</v>
      </c>
    </row>
    <row r="2079" spans="1:1" hidden="1" x14ac:dyDescent="0.25">
      <c r="A2079" t="s">
        <v>160</v>
      </c>
    </row>
    <row r="2080" spans="1:1" hidden="1" x14ac:dyDescent="0.25">
      <c r="A2080" t="s">
        <v>160</v>
      </c>
    </row>
    <row r="2081" spans="1:1" hidden="1" x14ac:dyDescent="0.25">
      <c r="A2081" t="s">
        <v>160</v>
      </c>
    </row>
    <row r="2082" spans="1:1" hidden="1" x14ac:dyDescent="0.25">
      <c r="A2082" t="s">
        <v>160</v>
      </c>
    </row>
    <row r="2083" spans="1:1" hidden="1" x14ac:dyDescent="0.25">
      <c r="A2083" t="s">
        <v>160</v>
      </c>
    </row>
    <row r="2084" spans="1:1" hidden="1" x14ac:dyDescent="0.25">
      <c r="A2084" t="s">
        <v>160</v>
      </c>
    </row>
    <row r="2085" spans="1:1" hidden="1" x14ac:dyDescent="0.25">
      <c r="A2085" t="s">
        <v>160</v>
      </c>
    </row>
    <row r="2086" spans="1:1" hidden="1" x14ac:dyDescent="0.25">
      <c r="A2086" t="s">
        <v>160</v>
      </c>
    </row>
    <row r="2087" spans="1:1" hidden="1" x14ac:dyDescent="0.25">
      <c r="A2087" t="s">
        <v>160</v>
      </c>
    </row>
    <row r="2088" spans="1:1" hidden="1" x14ac:dyDescent="0.25">
      <c r="A2088" t="s">
        <v>160</v>
      </c>
    </row>
    <row r="2089" spans="1:1" hidden="1" x14ac:dyDescent="0.25">
      <c r="A2089" t="s">
        <v>160</v>
      </c>
    </row>
    <row r="2090" spans="1:1" hidden="1" x14ac:dyDescent="0.25">
      <c r="A2090" t="s">
        <v>160</v>
      </c>
    </row>
    <row r="2091" spans="1:1" hidden="1" x14ac:dyDescent="0.25">
      <c r="A2091" t="s">
        <v>160</v>
      </c>
    </row>
    <row r="2092" spans="1:1" hidden="1" x14ac:dyDescent="0.25">
      <c r="A2092" t="s">
        <v>160</v>
      </c>
    </row>
    <row r="2093" spans="1:1" hidden="1" x14ac:dyDescent="0.25">
      <c r="A2093" t="s">
        <v>160</v>
      </c>
    </row>
    <row r="2094" spans="1:1" hidden="1" x14ac:dyDescent="0.25">
      <c r="A2094" t="s">
        <v>160</v>
      </c>
    </row>
    <row r="2095" spans="1:1" hidden="1" x14ac:dyDescent="0.25">
      <c r="A2095" t="s">
        <v>160</v>
      </c>
    </row>
    <row r="2096" spans="1:1" hidden="1" x14ac:dyDescent="0.25">
      <c r="A2096" t="s">
        <v>160</v>
      </c>
    </row>
    <row r="2097" spans="1:1" hidden="1" x14ac:dyDescent="0.25">
      <c r="A2097" t="s">
        <v>160</v>
      </c>
    </row>
    <row r="2098" spans="1:1" hidden="1" x14ac:dyDescent="0.25">
      <c r="A2098" t="s">
        <v>160</v>
      </c>
    </row>
    <row r="2099" spans="1:1" hidden="1" x14ac:dyDescent="0.25">
      <c r="A2099" t="s">
        <v>160</v>
      </c>
    </row>
    <row r="2100" spans="1:1" hidden="1" x14ac:dyDescent="0.25">
      <c r="A2100" t="s">
        <v>160</v>
      </c>
    </row>
    <row r="2101" spans="1:1" hidden="1" x14ac:dyDescent="0.25">
      <c r="A2101" t="s">
        <v>160</v>
      </c>
    </row>
    <row r="2102" spans="1:1" hidden="1" x14ac:dyDescent="0.25">
      <c r="A2102" t="s">
        <v>160</v>
      </c>
    </row>
    <row r="2103" spans="1:1" hidden="1" x14ac:dyDescent="0.25">
      <c r="A2103" t="s">
        <v>160</v>
      </c>
    </row>
    <row r="2104" spans="1:1" hidden="1" x14ac:dyDescent="0.25">
      <c r="A2104" t="s">
        <v>160</v>
      </c>
    </row>
    <row r="2105" spans="1:1" hidden="1" x14ac:dyDescent="0.25">
      <c r="A2105" t="s">
        <v>160</v>
      </c>
    </row>
    <row r="2106" spans="1:1" hidden="1" x14ac:dyDescent="0.25">
      <c r="A2106" t="s">
        <v>160</v>
      </c>
    </row>
    <row r="2107" spans="1:1" hidden="1" x14ac:dyDescent="0.25">
      <c r="A2107" t="s">
        <v>160</v>
      </c>
    </row>
    <row r="2108" spans="1:1" hidden="1" x14ac:dyDescent="0.25">
      <c r="A2108" t="s">
        <v>160</v>
      </c>
    </row>
    <row r="2109" spans="1:1" hidden="1" x14ac:dyDescent="0.25">
      <c r="A2109" t="s">
        <v>160</v>
      </c>
    </row>
    <row r="2110" spans="1:1" hidden="1" x14ac:dyDescent="0.25">
      <c r="A2110" t="s">
        <v>160</v>
      </c>
    </row>
    <row r="2111" spans="1:1" hidden="1" x14ac:dyDescent="0.25">
      <c r="A2111" t="s">
        <v>160</v>
      </c>
    </row>
    <row r="2112" spans="1:1" hidden="1" x14ac:dyDescent="0.25">
      <c r="A2112" t="s">
        <v>160</v>
      </c>
    </row>
    <row r="2113" spans="1:1" hidden="1" x14ac:dyDescent="0.25">
      <c r="A2113" t="s">
        <v>160</v>
      </c>
    </row>
    <row r="2114" spans="1:1" hidden="1" x14ac:dyDescent="0.25">
      <c r="A2114" t="s">
        <v>160</v>
      </c>
    </row>
    <row r="2115" spans="1:1" hidden="1" x14ac:dyDescent="0.25">
      <c r="A2115" t="s">
        <v>160</v>
      </c>
    </row>
    <row r="2116" spans="1:1" hidden="1" x14ac:dyDescent="0.25">
      <c r="A2116" t="s">
        <v>160</v>
      </c>
    </row>
    <row r="2117" spans="1:1" hidden="1" x14ac:dyDescent="0.25">
      <c r="A2117" t="s">
        <v>160</v>
      </c>
    </row>
    <row r="2118" spans="1:1" hidden="1" x14ac:dyDescent="0.25">
      <c r="A2118" t="s">
        <v>160</v>
      </c>
    </row>
    <row r="2119" spans="1:1" hidden="1" x14ac:dyDescent="0.25">
      <c r="A2119" t="s">
        <v>160</v>
      </c>
    </row>
    <row r="2120" spans="1:1" hidden="1" x14ac:dyDescent="0.25">
      <c r="A2120" t="s">
        <v>160</v>
      </c>
    </row>
    <row r="2121" spans="1:1" hidden="1" x14ac:dyDescent="0.25">
      <c r="A2121" t="s">
        <v>160</v>
      </c>
    </row>
    <row r="2122" spans="1:1" hidden="1" x14ac:dyDescent="0.25">
      <c r="A2122" t="s">
        <v>160</v>
      </c>
    </row>
    <row r="2123" spans="1:1" hidden="1" x14ac:dyDescent="0.25">
      <c r="A2123" t="s">
        <v>160</v>
      </c>
    </row>
    <row r="2124" spans="1:1" hidden="1" x14ac:dyDescent="0.25">
      <c r="A2124" t="s">
        <v>160</v>
      </c>
    </row>
    <row r="2125" spans="1:1" hidden="1" x14ac:dyDescent="0.25">
      <c r="A2125" t="s">
        <v>160</v>
      </c>
    </row>
    <row r="2126" spans="1:1" hidden="1" x14ac:dyDescent="0.25">
      <c r="A2126" t="s">
        <v>160</v>
      </c>
    </row>
    <row r="2127" spans="1:1" hidden="1" x14ac:dyDescent="0.25">
      <c r="A2127" t="s">
        <v>160</v>
      </c>
    </row>
    <row r="2128" spans="1:1" hidden="1" x14ac:dyDescent="0.25">
      <c r="A2128" t="s">
        <v>160</v>
      </c>
    </row>
    <row r="2129" spans="1:1" hidden="1" x14ac:dyDescent="0.25">
      <c r="A2129" t="s">
        <v>160</v>
      </c>
    </row>
    <row r="2130" spans="1:1" hidden="1" x14ac:dyDescent="0.25">
      <c r="A2130" t="s">
        <v>160</v>
      </c>
    </row>
    <row r="2131" spans="1:1" hidden="1" x14ac:dyDescent="0.25">
      <c r="A2131" t="s">
        <v>160</v>
      </c>
    </row>
    <row r="2132" spans="1:1" hidden="1" x14ac:dyDescent="0.25">
      <c r="A2132" t="s">
        <v>160</v>
      </c>
    </row>
    <row r="2133" spans="1:1" hidden="1" x14ac:dyDescent="0.25">
      <c r="A2133" t="s">
        <v>160</v>
      </c>
    </row>
    <row r="2134" spans="1:1" hidden="1" x14ac:dyDescent="0.25">
      <c r="A2134" t="s">
        <v>160</v>
      </c>
    </row>
    <row r="2135" spans="1:1" hidden="1" x14ac:dyDescent="0.25">
      <c r="A2135" t="s">
        <v>160</v>
      </c>
    </row>
    <row r="2136" spans="1:1" hidden="1" x14ac:dyDescent="0.25">
      <c r="A2136" t="s">
        <v>160</v>
      </c>
    </row>
    <row r="2137" spans="1:1" hidden="1" x14ac:dyDescent="0.25">
      <c r="A2137" t="s">
        <v>160</v>
      </c>
    </row>
    <row r="2138" spans="1:1" hidden="1" x14ac:dyDescent="0.25">
      <c r="A2138" t="s">
        <v>160</v>
      </c>
    </row>
    <row r="2139" spans="1:1" hidden="1" x14ac:dyDescent="0.25">
      <c r="A2139" t="s">
        <v>160</v>
      </c>
    </row>
    <row r="2140" spans="1:1" hidden="1" x14ac:dyDescent="0.25">
      <c r="A2140" t="s">
        <v>160</v>
      </c>
    </row>
    <row r="2141" spans="1:1" hidden="1" x14ac:dyDescent="0.25">
      <c r="A2141" t="s">
        <v>160</v>
      </c>
    </row>
    <row r="2142" spans="1:1" hidden="1" x14ac:dyDescent="0.25">
      <c r="A2142" t="s">
        <v>160</v>
      </c>
    </row>
    <row r="2143" spans="1:1" hidden="1" x14ac:dyDescent="0.25">
      <c r="A2143" t="s">
        <v>160</v>
      </c>
    </row>
    <row r="2144" spans="1:1" hidden="1" x14ac:dyDescent="0.25">
      <c r="A2144" t="s">
        <v>160</v>
      </c>
    </row>
    <row r="2145" spans="1:1" hidden="1" x14ac:dyDescent="0.25">
      <c r="A2145" t="s">
        <v>160</v>
      </c>
    </row>
    <row r="2146" spans="1:1" hidden="1" x14ac:dyDescent="0.25">
      <c r="A2146" t="s">
        <v>160</v>
      </c>
    </row>
    <row r="2147" spans="1:1" hidden="1" x14ac:dyDescent="0.25">
      <c r="A2147" t="s">
        <v>160</v>
      </c>
    </row>
    <row r="2148" spans="1:1" hidden="1" x14ac:dyDescent="0.25">
      <c r="A2148" t="s">
        <v>160</v>
      </c>
    </row>
    <row r="2149" spans="1:1" hidden="1" x14ac:dyDescent="0.25">
      <c r="A2149" t="s">
        <v>160</v>
      </c>
    </row>
    <row r="2150" spans="1:1" hidden="1" x14ac:dyDescent="0.25">
      <c r="A2150" t="s">
        <v>160</v>
      </c>
    </row>
    <row r="2151" spans="1:1" hidden="1" x14ac:dyDescent="0.25">
      <c r="A2151" t="s">
        <v>160</v>
      </c>
    </row>
    <row r="2152" spans="1:1" hidden="1" x14ac:dyDescent="0.25">
      <c r="A2152" t="s">
        <v>160</v>
      </c>
    </row>
    <row r="2153" spans="1:1" hidden="1" x14ac:dyDescent="0.25">
      <c r="A2153" t="s">
        <v>160</v>
      </c>
    </row>
    <row r="2154" spans="1:1" hidden="1" x14ac:dyDescent="0.25">
      <c r="A2154" t="s">
        <v>160</v>
      </c>
    </row>
    <row r="2155" spans="1:1" hidden="1" x14ac:dyDescent="0.25">
      <c r="A2155" t="s">
        <v>160</v>
      </c>
    </row>
    <row r="2156" spans="1:1" hidden="1" x14ac:dyDescent="0.25">
      <c r="A2156" t="s">
        <v>160</v>
      </c>
    </row>
    <row r="2157" spans="1:1" hidden="1" x14ac:dyDescent="0.25">
      <c r="A2157" t="s">
        <v>160</v>
      </c>
    </row>
    <row r="2158" spans="1:1" hidden="1" x14ac:dyDescent="0.25">
      <c r="A2158" t="s">
        <v>160</v>
      </c>
    </row>
    <row r="2159" spans="1:1" hidden="1" x14ac:dyDescent="0.25">
      <c r="A2159" t="s">
        <v>160</v>
      </c>
    </row>
    <row r="2160" spans="1:1" hidden="1" x14ac:dyDescent="0.25">
      <c r="A2160" t="s">
        <v>160</v>
      </c>
    </row>
    <row r="2161" spans="1:1" hidden="1" x14ac:dyDescent="0.25">
      <c r="A2161" t="s">
        <v>160</v>
      </c>
    </row>
    <row r="2162" spans="1:1" hidden="1" x14ac:dyDescent="0.25">
      <c r="A2162" t="s">
        <v>160</v>
      </c>
    </row>
    <row r="2163" spans="1:1" hidden="1" x14ac:dyDescent="0.25">
      <c r="A2163" t="s">
        <v>160</v>
      </c>
    </row>
    <row r="2164" spans="1:1" hidden="1" x14ac:dyDescent="0.25">
      <c r="A2164" t="s">
        <v>160</v>
      </c>
    </row>
    <row r="2165" spans="1:1" hidden="1" x14ac:dyDescent="0.25">
      <c r="A2165" t="s">
        <v>160</v>
      </c>
    </row>
    <row r="2166" spans="1:1" hidden="1" x14ac:dyDescent="0.25">
      <c r="A2166" t="s">
        <v>160</v>
      </c>
    </row>
    <row r="2167" spans="1:1" hidden="1" x14ac:dyDescent="0.25">
      <c r="A2167" t="s">
        <v>160</v>
      </c>
    </row>
    <row r="2168" spans="1:1" hidden="1" x14ac:dyDescent="0.25">
      <c r="A2168" t="s">
        <v>160</v>
      </c>
    </row>
    <row r="2169" spans="1:1" hidden="1" x14ac:dyDescent="0.25">
      <c r="A2169" t="s">
        <v>160</v>
      </c>
    </row>
    <row r="2170" spans="1:1" hidden="1" x14ac:dyDescent="0.25">
      <c r="A2170" t="s">
        <v>160</v>
      </c>
    </row>
    <row r="2171" spans="1:1" hidden="1" x14ac:dyDescent="0.25">
      <c r="A2171" t="s">
        <v>160</v>
      </c>
    </row>
    <row r="2172" spans="1:1" hidden="1" x14ac:dyDescent="0.25">
      <c r="A2172" t="s">
        <v>160</v>
      </c>
    </row>
    <row r="2173" spans="1:1" hidden="1" x14ac:dyDescent="0.25">
      <c r="A2173" t="s">
        <v>160</v>
      </c>
    </row>
    <row r="2174" spans="1:1" hidden="1" x14ac:dyDescent="0.25">
      <c r="A2174" t="s">
        <v>160</v>
      </c>
    </row>
    <row r="2175" spans="1:1" hidden="1" x14ac:dyDescent="0.25">
      <c r="A2175" t="s">
        <v>160</v>
      </c>
    </row>
    <row r="2176" spans="1:1" hidden="1" x14ac:dyDescent="0.25">
      <c r="A2176" t="s">
        <v>160</v>
      </c>
    </row>
    <row r="2177" spans="1:1" hidden="1" x14ac:dyDescent="0.25">
      <c r="A2177" t="s">
        <v>160</v>
      </c>
    </row>
    <row r="2178" spans="1:1" hidden="1" x14ac:dyDescent="0.25">
      <c r="A2178" t="s">
        <v>160</v>
      </c>
    </row>
    <row r="2179" spans="1:1" hidden="1" x14ac:dyDescent="0.25">
      <c r="A2179" t="s">
        <v>160</v>
      </c>
    </row>
    <row r="2180" spans="1:1" hidden="1" x14ac:dyDescent="0.25">
      <c r="A2180" t="s">
        <v>160</v>
      </c>
    </row>
    <row r="2181" spans="1:1" hidden="1" x14ac:dyDescent="0.25">
      <c r="A2181" t="s">
        <v>160</v>
      </c>
    </row>
    <row r="2182" spans="1:1" hidden="1" x14ac:dyDescent="0.25">
      <c r="A2182" t="s">
        <v>160</v>
      </c>
    </row>
    <row r="2183" spans="1:1" hidden="1" x14ac:dyDescent="0.25">
      <c r="A2183" t="s">
        <v>160</v>
      </c>
    </row>
    <row r="2184" spans="1:1" hidden="1" x14ac:dyDescent="0.25">
      <c r="A2184" t="s">
        <v>160</v>
      </c>
    </row>
    <row r="2185" spans="1:1" hidden="1" x14ac:dyDescent="0.25">
      <c r="A2185" t="s">
        <v>160</v>
      </c>
    </row>
    <row r="2186" spans="1:1" hidden="1" x14ac:dyDescent="0.25">
      <c r="A2186" t="s">
        <v>160</v>
      </c>
    </row>
    <row r="2187" spans="1:1" hidden="1" x14ac:dyDescent="0.25">
      <c r="A2187" t="s">
        <v>160</v>
      </c>
    </row>
    <row r="2188" spans="1:1" hidden="1" x14ac:dyDescent="0.25">
      <c r="A2188" t="s">
        <v>160</v>
      </c>
    </row>
    <row r="2189" spans="1:1" hidden="1" x14ac:dyDescent="0.25">
      <c r="A2189" t="s">
        <v>160</v>
      </c>
    </row>
    <row r="2190" spans="1:1" hidden="1" x14ac:dyDescent="0.25">
      <c r="A2190" t="s">
        <v>160</v>
      </c>
    </row>
    <row r="2191" spans="1:1" hidden="1" x14ac:dyDescent="0.25">
      <c r="A2191" t="s">
        <v>160</v>
      </c>
    </row>
    <row r="2192" spans="1:1" hidden="1" x14ac:dyDescent="0.25">
      <c r="A2192" t="s">
        <v>160</v>
      </c>
    </row>
    <row r="2193" spans="1:1" hidden="1" x14ac:dyDescent="0.25">
      <c r="A2193" t="s">
        <v>160</v>
      </c>
    </row>
    <row r="2194" spans="1:1" hidden="1" x14ac:dyDescent="0.25">
      <c r="A2194" t="s">
        <v>160</v>
      </c>
    </row>
    <row r="2195" spans="1:1" hidden="1" x14ac:dyDescent="0.25">
      <c r="A2195" t="s">
        <v>160</v>
      </c>
    </row>
    <row r="2196" spans="1:1" hidden="1" x14ac:dyDescent="0.25">
      <c r="A2196" t="s">
        <v>160</v>
      </c>
    </row>
    <row r="2197" spans="1:1" hidden="1" x14ac:dyDescent="0.25">
      <c r="A2197" t="s">
        <v>160</v>
      </c>
    </row>
    <row r="2198" spans="1:1" hidden="1" x14ac:dyDescent="0.25">
      <c r="A2198" t="s">
        <v>160</v>
      </c>
    </row>
    <row r="2199" spans="1:1" hidden="1" x14ac:dyDescent="0.25">
      <c r="A2199" t="s">
        <v>160</v>
      </c>
    </row>
    <row r="2200" spans="1:1" hidden="1" x14ac:dyDescent="0.25">
      <c r="A2200" t="s">
        <v>160</v>
      </c>
    </row>
    <row r="2201" spans="1:1" hidden="1" x14ac:dyDescent="0.25">
      <c r="A2201" t="s">
        <v>160</v>
      </c>
    </row>
    <row r="2202" spans="1:1" hidden="1" x14ac:dyDescent="0.25">
      <c r="A2202" t="s">
        <v>160</v>
      </c>
    </row>
    <row r="2203" spans="1:1" hidden="1" x14ac:dyDescent="0.25">
      <c r="A2203" t="s">
        <v>160</v>
      </c>
    </row>
    <row r="2204" spans="1:1" hidden="1" x14ac:dyDescent="0.25">
      <c r="A2204" t="s">
        <v>160</v>
      </c>
    </row>
    <row r="2205" spans="1:1" hidden="1" x14ac:dyDescent="0.25">
      <c r="A2205" t="s">
        <v>160</v>
      </c>
    </row>
    <row r="2206" spans="1:1" hidden="1" x14ac:dyDescent="0.25">
      <c r="A2206" t="s">
        <v>160</v>
      </c>
    </row>
    <row r="2207" spans="1:1" hidden="1" x14ac:dyDescent="0.25">
      <c r="A2207" t="s">
        <v>160</v>
      </c>
    </row>
    <row r="2208" spans="1:1" hidden="1" x14ac:dyDescent="0.25">
      <c r="A2208" t="s">
        <v>160</v>
      </c>
    </row>
    <row r="2209" spans="1:1" hidden="1" x14ac:dyDescent="0.25">
      <c r="A2209" t="s">
        <v>160</v>
      </c>
    </row>
    <row r="2210" spans="1:1" hidden="1" x14ac:dyDescent="0.25">
      <c r="A2210" t="s">
        <v>160</v>
      </c>
    </row>
    <row r="2211" spans="1:1" hidden="1" x14ac:dyDescent="0.25">
      <c r="A2211" t="s">
        <v>160</v>
      </c>
    </row>
    <row r="2212" spans="1:1" hidden="1" x14ac:dyDescent="0.25">
      <c r="A2212" t="s">
        <v>160</v>
      </c>
    </row>
    <row r="2213" spans="1:1" hidden="1" x14ac:dyDescent="0.25">
      <c r="A2213" t="s">
        <v>160</v>
      </c>
    </row>
    <row r="2214" spans="1:1" hidden="1" x14ac:dyDescent="0.25">
      <c r="A2214" t="s">
        <v>160</v>
      </c>
    </row>
    <row r="2215" spans="1:1" hidden="1" x14ac:dyDescent="0.25">
      <c r="A2215" t="s">
        <v>160</v>
      </c>
    </row>
    <row r="2216" spans="1:1" hidden="1" x14ac:dyDescent="0.25">
      <c r="A2216" t="s">
        <v>160</v>
      </c>
    </row>
    <row r="2217" spans="1:1" hidden="1" x14ac:dyDescent="0.25">
      <c r="A2217" t="s">
        <v>160</v>
      </c>
    </row>
    <row r="2218" spans="1:1" hidden="1" x14ac:dyDescent="0.25">
      <c r="A2218" t="s">
        <v>160</v>
      </c>
    </row>
    <row r="2219" spans="1:1" hidden="1" x14ac:dyDescent="0.25">
      <c r="A2219" t="s">
        <v>160</v>
      </c>
    </row>
    <row r="2220" spans="1:1" hidden="1" x14ac:dyDescent="0.25">
      <c r="A2220" t="s">
        <v>160</v>
      </c>
    </row>
    <row r="2221" spans="1:1" hidden="1" x14ac:dyDescent="0.25">
      <c r="A2221" t="s">
        <v>160</v>
      </c>
    </row>
    <row r="2222" spans="1:1" hidden="1" x14ac:dyDescent="0.25">
      <c r="A2222" t="s">
        <v>160</v>
      </c>
    </row>
    <row r="2223" spans="1:1" hidden="1" x14ac:dyDescent="0.25">
      <c r="A2223" t="s">
        <v>160</v>
      </c>
    </row>
    <row r="2224" spans="1:1" hidden="1" x14ac:dyDescent="0.25">
      <c r="A2224" t="s">
        <v>160</v>
      </c>
    </row>
    <row r="2225" spans="1:1" hidden="1" x14ac:dyDescent="0.25">
      <c r="A2225" t="s">
        <v>160</v>
      </c>
    </row>
    <row r="2226" spans="1:1" hidden="1" x14ac:dyDescent="0.25">
      <c r="A2226" t="s">
        <v>160</v>
      </c>
    </row>
    <row r="2227" spans="1:1" hidden="1" x14ac:dyDescent="0.25">
      <c r="A2227" t="s">
        <v>160</v>
      </c>
    </row>
    <row r="2228" spans="1:1" hidden="1" x14ac:dyDescent="0.25">
      <c r="A2228" t="s">
        <v>160</v>
      </c>
    </row>
    <row r="2229" spans="1:1" hidden="1" x14ac:dyDescent="0.25">
      <c r="A2229" t="s">
        <v>160</v>
      </c>
    </row>
    <row r="2230" spans="1:1" hidden="1" x14ac:dyDescent="0.25">
      <c r="A2230" t="s">
        <v>160</v>
      </c>
    </row>
    <row r="2231" spans="1:1" hidden="1" x14ac:dyDescent="0.25">
      <c r="A2231" t="s">
        <v>160</v>
      </c>
    </row>
    <row r="2232" spans="1:1" hidden="1" x14ac:dyDescent="0.25">
      <c r="A2232" t="s">
        <v>160</v>
      </c>
    </row>
    <row r="2233" spans="1:1" hidden="1" x14ac:dyDescent="0.25">
      <c r="A2233" t="s">
        <v>160</v>
      </c>
    </row>
    <row r="2234" spans="1:1" hidden="1" x14ac:dyDescent="0.25">
      <c r="A2234" t="s">
        <v>160</v>
      </c>
    </row>
    <row r="2235" spans="1:1" hidden="1" x14ac:dyDescent="0.25">
      <c r="A2235" t="s">
        <v>160</v>
      </c>
    </row>
    <row r="2236" spans="1:1" hidden="1" x14ac:dyDescent="0.25">
      <c r="A2236" t="s">
        <v>160</v>
      </c>
    </row>
    <row r="2237" spans="1:1" hidden="1" x14ac:dyDescent="0.25">
      <c r="A2237" t="s">
        <v>160</v>
      </c>
    </row>
    <row r="2238" spans="1:1" hidden="1" x14ac:dyDescent="0.25">
      <c r="A2238" t="s">
        <v>160</v>
      </c>
    </row>
    <row r="2239" spans="1:1" hidden="1" x14ac:dyDescent="0.25">
      <c r="A2239" t="s">
        <v>160</v>
      </c>
    </row>
    <row r="2240" spans="1:1" hidden="1" x14ac:dyDescent="0.25">
      <c r="A2240" t="s">
        <v>160</v>
      </c>
    </row>
    <row r="2241" spans="1:1" hidden="1" x14ac:dyDescent="0.25">
      <c r="A2241" t="s">
        <v>160</v>
      </c>
    </row>
    <row r="2242" spans="1:1" hidden="1" x14ac:dyDescent="0.25">
      <c r="A2242" t="s">
        <v>160</v>
      </c>
    </row>
    <row r="2243" spans="1:1" hidden="1" x14ac:dyDescent="0.25">
      <c r="A2243" t="s">
        <v>160</v>
      </c>
    </row>
    <row r="2244" spans="1:1" hidden="1" x14ac:dyDescent="0.25">
      <c r="A2244" t="s">
        <v>160</v>
      </c>
    </row>
    <row r="2245" spans="1:1" hidden="1" x14ac:dyDescent="0.25">
      <c r="A2245" t="s">
        <v>160</v>
      </c>
    </row>
    <row r="2246" spans="1:1" hidden="1" x14ac:dyDescent="0.25">
      <c r="A2246" t="s">
        <v>160</v>
      </c>
    </row>
    <row r="2247" spans="1:1" hidden="1" x14ac:dyDescent="0.25">
      <c r="A2247" t="s">
        <v>160</v>
      </c>
    </row>
    <row r="2248" spans="1:1" hidden="1" x14ac:dyDescent="0.25">
      <c r="A2248" t="s">
        <v>160</v>
      </c>
    </row>
    <row r="2249" spans="1:1" hidden="1" x14ac:dyDescent="0.25">
      <c r="A2249" t="s">
        <v>160</v>
      </c>
    </row>
    <row r="2250" spans="1:1" hidden="1" x14ac:dyDescent="0.25">
      <c r="A2250" t="s">
        <v>160</v>
      </c>
    </row>
    <row r="2251" spans="1:1" hidden="1" x14ac:dyDescent="0.25">
      <c r="A2251" t="s">
        <v>160</v>
      </c>
    </row>
    <row r="2252" spans="1:1" hidden="1" x14ac:dyDescent="0.25">
      <c r="A2252" t="s">
        <v>160</v>
      </c>
    </row>
    <row r="2253" spans="1:1" hidden="1" x14ac:dyDescent="0.25">
      <c r="A2253" t="s">
        <v>160</v>
      </c>
    </row>
    <row r="2254" spans="1:1" hidden="1" x14ac:dyDescent="0.25">
      <c r="A2254" t="s">
        <v>160</v>
      </c>
    </row>
    <row r="2255" spans="1:1" hidden="1" x14ac:dyDescent="0.25">
      <c r="A2255" t="s">
        <v>160</v>
      </c>
    </row>
    <row r="2256" spans="1:1" hidden="1" x14ac:dyDescent="0.25">
      <c r="A2256" t="s">
        <v>160</v>
      </c>
    </row>
    <row r="2257" spans="1:1" hidden="1" x14ac:dyDescent="0.25">
      <c r="A2257" t="s">
        <v>160</v>
      </c>
    </row>
    <row r="2258" spans="1:1" hidden="1" x14ac:dyDescent="0.25">
      <c r="A2258" t="s">
        <v>160</v>
      </c>
    </row>
    <row r="2259" spans="1:1" hidden="1" x14ac:dyDescent="0.25">
      <c r="A2259" t="s">
        <v>160</v>
      </c>
    </row>
    <row r="2260" spans="1:1" hidden="1" x14ac:dyDescent="0.25">
      <c r="A2260" t="s">
        <v>160</v>
      </c>
    </row>
    <row r="2261" spans="1:1" hidden="1" x14ac:dyDescent="0.25">
      <c r="A2261" t="s">
        <v>160</v>
      </c>
    </row>
    <row r="2262" spans="1:1" hidden="1" x14ac:dyDescent="0.25">
      <c r="A2262" t="s">
        <v>160</v>
      </c>
    </row>
    <row r="2263" spans="1:1" hidden="1" x14ac:dyDescent="0.25">
      <c r="A2263" t="s">
        <v>160</v>
      </c>
    </row>
    <row r="2264" spans="1:1" hidden="1" x14ac:dyDescent="0.25">
      <c r="A2264" t="s">
        <v>160</v>
      </c>
    </row>
    <row r="2265" spans="1:1" hidden="1" x14ac:dyDescent="0.25">
      <c r="A2265" t="s">
        <v>160</v>
      </c>
    </row>
    <row r="2266" spans="1:1" hidden="1" x14ac:dyDescent="0.25">
      <c r="A2266" t="s">
        <v>160</v>
      </c>
    </row>
    <row r="2267" spans="1:1" hidden="1" x14ac:dyDescent="0.25">
      <c r="A2267" t="s">
        <v>160</v>
      </c>
    </row>
    <row r="2268" spans="1:1" hidden="1" x14ac:dyDescent="0.25">
      <c r="A2268" t="s">
        <v>160</v>
      </c>
    </row>
    <row r="2269" spans="1:1" hidden="1" x14ac:dyDescent="0.25">
      <c r="A2269" t="s">
        <v>160</v>
      </c>
    </row>
    <row r="2270" spans="1:1" hidden="1" x14ac:dyDescent="0.25">
      <c r="A2270" t="s">
        <v>160</v>
      </c>
    </row>
    <row r="2271" spans="1:1" hidden="1" x14ac:dyDescent="0.25">
      <c r="A2271" t="s">
        <v>160</v>
      </c>
    </row>
    <row r="2272" spans="1:1" hidden="1" x14ac:dyDescent="0.25">
      <c r="A2272" t="s">
        <v>160</v>
      </c>
    </row>
    <row r="2273" spans="1:1" hidden="1" x14ac:dyDescent="0.25">
      <c r="A2273" t="s">
        <v>160</v>
      </c>
    </row>
    <row r="2274" spans="1:1" hidden="1" x14ac:dyDescent="0.25">
      <c r="A2274" t="s">
        <v>160</v>
      </c>
    </row>
    <row r="2275" spans="1:1" hidden="1" x14ac:dyDescent="0.25">
      <c r="A2275" t="s">
        <v>160</v>
      </c>
    </row>
    <row r="2276" spans="1:1" hidden="1" x14ac:dyDescent="0.25">
      <c r="A2276" t="s">
        <v>160</v>
      </c>
    </row>
    <row r="2277" spans="1:1" hidden="1" x14ac:dyDescent="0.25">
      <c r="A2277" t="s">
        <v>160</v>
      </c>
    </row>
    <row r="2278" spans="1:1" hidden="1" x14ac:dyDescent="0.25">
      <c r="A2278" t="s">
        <v>160</v>
      </c>
    </row>
    <row r="2279" spans="1:1" hidden="1" x14ac:dyDescent="0.25">
      <c r="A2279" t="s">
        <v>160</v>
      </c>
    </row>
    <row r="2280" spans="1:1" hidden="1" x14ac:dyDescent="0.25">
      <c r="A2280" t="s">
        <v>160</v>
      </c>
    </row>
    <row r="2281" spans="1:1" hidden="1" x14ac:dyDescent="0.25">
      <c r="A2281" t="s">
        <v>160</v>
      </c>
    </row>
    <row r="2282" spans="1:1" hidden="1" x14ac:dyDescent="0.25">
      <c r="A2282" t="s">
        <v>160</v>
      </c>
    </row>
    <row r="2283" spans="1:1" hidden="1" x14ac:dyDescent="0.25">
      <c r="A2283" t="s">
        <v>160</v>
      </c>
    </row>
    <row r="2284" spans="1:1" hidden="1" x14ac:dyDescent="0.25">
      <c r="A2284" t="s">
        <v>160</v>
      </c>
    </row>
    <row r="2285" spans="1:1" hidden="1" x14ac:dyDescent="0.25">
      <c r="A2285" t="s">
        <v>160</v>
      </c>
    </row>
    <row r="2286" spans="1:1" hidden="1" x14ac:dyDescent="0.25">
      <c r="A2286" t="s">
        <v>160</v>
      </c>
    </row>
    <row r="2287" spans="1:1" hidden="1" x14ac:dyDescent="0.25">
      <c r="A2287" t="s">
        <v>160</v>
      </c>
    </row>
    <row r="2288" spans="1:1" hidden="1" x14ac:dyDescent="0.25">
      <c r="A2288" t="s">
        <v>160</v>
      </c>
    </row>
    <row r="2289" spans="1:1" hidden="1" x14ac:dyDescent="0.25">
      <c r="A2289" t="s">
        <v>160</v>
      </c>
    </row>
    <row r="2290" spans="1:1" hidden="1" x14ac:dyDescent="0.25">
      <c r="A2290" t="s">
        <v>160</v>
      </c>
    </row>
    <row r="2291" spans="1:1" hidden="1" x14ac:dyDescent="0.25">
      <c r="A2291" t="s">
        <v>160</v>
      </c>
    </row>
    <row r="2292" spans="1:1" hidden="1" x14ac:dyDescent="0.25">
      <c r="A2292" t="s">
        <v>160</v>
      </c>
    </row>
    <row r="2293" spans="1:1" hidden="1" x14ac:dyDescent="0.25">
      <c r="A2293" t="s">
        <v>160</v>
      </c>
    </row>
    <row r="2294" spans="1:1" hidden="1" x14ac:dyDescent="0.25">
      <c r="A2294" t="s">
        <v>160</v>
      </c>
    </row>
    <row r="2295" spans="1:1" hidden="1" x14ac:dyDescent="0.25">
      <c r="A2295" t="s">
        <v>160</v>
      </c>
    </row>
    <row r="2296" spans="1:1" hidden="1" x14ac:dyDescent="0.25">
      <c r="A2296" t="s">
        <v>160</v>
      </c>
    </row>
    <row r="2297" spans="1:1" hidden="1" x14ac:dyDescent="0.25">
      <c r="A2297" t="s">
        <v>160</v>
      </c>
    </row>
    <row r="2298" spans="1:1" hidden="1" x14ac:dyDescent="0.25">
      <c r="A2298" t="s">
        <v>160</v>
      </c>
    </row>
    <row r="2299" spans="1:1" hidden="1" x14ac:dyDescent="0.25">
      <c r="A2299" t="s">
        <v>160</v>
      </c>
    </row>
    <row r="2300" spans="1:1" hidden="1" x14ac:dyDescent="0.25">
      <c r="A2300" t="s">
        <v>160</v>
      </c>
    </row>
    <row r="2301" spans="1:1" hidden="1" x14ac:dyDescent="0.25">
      <c r="A2301" t="s">
        <v>160</v>
      </c>
    </row>
    <row r="2302" spans="1:1" hidden="1" x14ac:dyDescent="0.25">
      <c r="A2302" t="s">
        <v>160</v>
      </c>
    </row>
    <row r="2303" spans="1:1" hidden="1" x14ac:dyDescent="0.25">
      <c r="A2303" t="s">
        <v>160</v>
      </c>
    </row>
    <row r="2304" spans="1:1" hidden="1" x14ac:dyDescent="0.25">
      <c r="A2304" t="s">
        <v>160</v>
      </c>
    </row>
    <row r="2305" spans="1:1" hidden="1" x14ac:dyDescent="0.25">
      <c r="A2305" t="s">
        <v>160</v>
      </c>
    </row>
    <row r="2306" spans="1:1" hidden="1" x14ac:dyDescent="0.25">
      <c r="A2306" t="s">
        <v>160</v>
      </c>
    </row>
    <row r="2307" spans="1:1" hidden="1" x14ac:dyDescent="0.25">
      <c r="A2307" t="s">
        <v>160</v>
      </c>
    </row>
    <row r="2308" spans="1:1" hidden="1" x14ac:dyDescent="0.25">
      <c r="A2308" t="s">
        <v>160</v>
      </c>
    </row>
    <row r="2309" spans="1:1" hidden="1" x14ac:dyDescent="0.25">
      <c r="A2309" t="s">
        <v>160</v>
      </c>
    </row>
    <row r="2310" spans="1:1" hidden="1" x14ac:dyDescent="0.25">
      <c r="A2310" t="s">
        <v>160</v>
      </c>
    </row>
    <row r="2311" spans="1:1" hidden="1" x14ac:dyDescent="0.25">
      <c r="A2311" t="s">
        <v>160</v>
      </c>
    </row>
    <row r="2312" spans="1:1" hidden="1" x14ac:dyDescent="0.25">
      <c r="A2312" t="s">
        <v>160</v>
      </c>
    </row>
    <row r="2313" spans="1:1" hidden="1" x14ac:dyDescent="0.25">
      <c r="A2313" t="s">
        <v>160</v>
      </c>
    </row>
    <row r="2314" spans="1:1" hidden="1" x14ac:dyDescent="0.25">
      <c r="A2314" t="s">
        <v>160</v>
      </c>
    </row>
    <row r="2315" spans="1:1" hidden="1" x14ac:dyDescent="0.25">
      <c r="A2315" t="s">
        <v>160</v>
      </c>
    </row>
    <row r="2316" spans="1:1" hidden="1" x14ac:dyDescent="0.25">
      <c r="A2316" t="s">
        <v>160</v>
      </c>
    </row>
    <row r="2317" spans="1:1" hidden="1" x14ac:dyDescent="0.25">
      <c r="A2317" t="s">
        <v>160</v>
      </c>
    </row>
    <row r="2318" spans="1:1" hidden="1" x14ac:dyDescent="0.25">
      <c r="A2318" t="s">
        <v>160</v>
      </c>
    </row>
    <row r="2319" spans="1:1" hidden="1" x14ac:dyDescent="0.25">
      <c r="A2319" t="s">
        <v>160</v>
      </c>
    </row>
    <row r="2320" spans="1:1" hidden="1" x14ac:dyDescent="0.25">
      <c r="A2320" t="s">
        <v>160</v>
      </c>
    </row>
    <row r="2321" spans="1:1" hidden="1" x14ac:dyDescent="0.25">
      <c r="A2321" t="s">
        <v>160</v>
      </c>
    </row>
    <row r="2322" spans="1:1" hidden="1" x14ac:dyDescent="0.25">
      <c r="A2322" t="s">
        <v>160</v>
      </c>
    </row>
    <row r="2323" spans="1:1" hidden="1" x14ac:dyDescent="0.25">
      <c r="A2323" t="s">
        <v>160</v>
      </c>
    </row>
    <row r="2324" spans="1:1" hidden="1" x14ac:dyDescent="0.25">
      <c r="A2324" t="s">
        <v>160</v>
      </c>
    </row>
    <row r="2325" spans="1:1" hidden="1" x14ac:dyDescent="0.25">
      <c r="A2325" t="s">
        <v>160</v>
      </c>
    </row>
    <row r="2326" spans="1:1" hidden="1" x14ac:dyDescent="0.25">
      <c r="A2326" t="s">
        <v>160</v>
      </c>
    </row>
    <row r="2327" spans="1:1" hidden="1" x14ac:dyDescent="0.25">
      <c r="A2327" t="s">
        <v>160</v>
      </c>
    </row>
    <row r="2328" spans="1:1" hidden="1" x14ac:dyDescent="0.25">
      <c r="A2328" t="s">
        <v>160</v>
      </c>
    </row>
    <row r="2329" spans="1:1" hidden="1" x14ac:dyDescent="0.25">
      <c r="A2329" t="s">
        <v>160</v>
      </c>
    </row>
    <row r="2330" spans="1:1" hidden="1" x14ac:dyDescent="0.25">
      <c r="A2330" t="s">
        <v>160</v>
      </c>
    </row>
    <row r="2331" spans="1:1" hidden="1" x14ac:dyDescent="0.25">
      <c r="A2331" t="s">
        <v>160</v>
      </c>
    </row>
    <row r="2332" spans="1:1" hidden="1" x14ac:dyDescent="0.25">
      <c r="A2332" t="s">
        <v>160</v>
      </c>
    </row>
    <row r="2333" spans="1:1" hidden="1" x14ac:dyDescent="0.25">
      <c r="A2333" t="s">
        <v>160</v>
      </c>
    </row>
    <row r="2334" spans="1:1" hidden="1" x14ac:dyDescent="0.25">
      <c r="A2334" t="s">
        <v>160</v>
      </c>
    </row>
    <row r="2335" spans="1:1" hidden="1" x14ac:dyDescent="0.25">
      <c r="A2335" t="s">
        <v>160</v>
      </c>
    </row>
    <row r="2336" spans="1:1" hidden="1" x14ac:dyDescent="0.25">
      <c r="A2336" t="s">
        <v>160</v>
      </c>
    </row>
    <row r="2337" spans="1:1" hidden="1" x14ac:dyDescent="0.25">
      <c r="A2337" t="s">
        <v>160</v>
      </c>
    </row>
    <row r="2338" spans="1:1" hidden="1" x14ac:dyDescent="0.25">
      <c r="A2338" t="s">
        <v>160</v>
      </c>
    </row>
    <row r="2339" spans="1:1" hidden="1" x14ac:dyDescent="0.25">
      <c r="A2339" t="s">
        <v>160</v>
      </c>
    </row>
    <row r="2340" spans="1:1" hidden="1" x14ac:dyDescent="0.25">
      <c r="A2340" t="s">
        <v>160</v>
      </c>
    </row>
    <row r="2341" spans="1:1" hidden="1" x14ac:dyDescent="0.25">
      <c r="A2341" t="s">
        <v>160</v>
      </c>
    </row>
    <row r="2342" spans="1:1" hidden="1" x14ac:dyDescent="0.25">
      <c r="A2342" t="s">
        <v>160</v>
      </c>
    </row>
    <row r="2343" spans="1:1" hidden="1" x14ac:dyDescent="0.25">
      <c r="A2343" t="s">
        <v>160</v>
      </c>
    </row>
    <row r="2344" spans="1:1" hidden="1" x14ac:dyDescent="0.25">
      <c r="A2344" t="s">
        <v>160</v>
      </c>
    </row>
    <row r="2345" spans="1:1" hidden="1" x14ac:dyDescent="0.25">
      <c r="A2345" t="s">
        <v>160</v>
      </c>
    </row>
    <row r="2346" spans="1:1" hidden="1" x14ac:dyDescent="0.25">
      <c r="A2346" t="s">
        <v>160</v>
      </c>
    </row>
    <row r="2347" spans="1:1" hidden="1" x14ac:dyDescent="0.25">
      <c r="A2347" t="s">
        <v>160</v>
      </c>
    </row>
    <row r="2348" spans="1:1" hidden="1" x14ac:dyDescent="0.25">
      <c r="A2348" t="s">
        <v>160</v>
      </c>
    </row>
    <row r="2349" spans="1:1" hidden="1" x14ac:dyDescent="0.25">
      <c r="A2349" t="s">
        <v>160</v>
      </c>
    </row>
    <row r="2350" spans="1:1" hidden="1" x14ac:dyDescent="0.25">
      <c r="A2350" t="s">
        <v>160</v>
      </c>
    </row>
    <row r="2351" spans="1:1" hidden="1" x14ac:dyDescent="0.25">
      <c r="A2351" t="s">
        <v>160</v>
      </c>
    </row>
    <row r="2352" spans="1:1" hidden="1" x14ac:dyDescent="0.25">
      <c r="A2352" t="s">
        <v>160</v>
      </c>
    </row>
    <row r="2353" spans="1:1" hidden="1" x14ac:dyDescent="0.25">
      <c r="A2353" t="s">
        <v>160</v>
      </c>
    </row>
    <row r="2354" spans="1:1" hidden="1" x14ac:dyDescent="0.25">
      <c r="A2354" t="s">
        <v>160</v>
      </c>
    </row>
    <row r="2355" spans="1:1" hidden="1" x14ac:dyDescent="0.25">
      <c r="A2355" t="s">
        <v>160</v>
      </c>
    </row>
    <row r="2356" spans="1:1" hidden="1" x14ac:dyDescent="0.25">
      <c r="A2356" t="s">
        <v>160</v>
      </c>
    </row>
    <row r="2357" spans="1:1" hidden="1" x14ac:dyDescent="0.25">
      <c r="A2357" t="s">
        <v>160</v>
      </c>
    </row>
    <row r="2358" spans="1:1" hidden="1" x14ac:dyDescent="0.25">
      <c r="A2358" t="s">
        <v>160</v>
      </c>
    </row>
    <row r="2359" spans="1:1" hidden="1" x14ac:dyDescent="0.25">
      <c r="A2359" t="s">
        <v>160</v>
      </c>
    </row>
    <row r="2360" spans="1:1" hidden="1" x14ac:dyDescent="0.25">
      <c r="A2360" t="s">
        <v>160</v>
      </c>
    </row>
    <row r="2361" spans="1:1" hidden="1" x14ac:dyDescent="0.25">
      <c r="A2361" t="s">
        <v>160</v>
      </c>
    </row>
    <row r="2362" spans="1:1" hidden="1" x14ac:dyDescent="0.25">
      <c r="A2362" t="s">
        <v>160</v>
      </c>
    </row>
    <row r="2363" spans="1:1" hidden="1" x14ac:dyDescent="0.25">
      <c r="A2363" t="s">
        <v>160</v>
      </c>
    </row>
    <row r="2364" spans="1:1" hidden="1" x14ac:dyDescent="0.25">
      <c r="A2364" t="s">
        <v>160</v>
      </c>
    </row>
    <row r="2365" spans="1:1" hidden="1" x14ac:dyDescent="0.25">
      <c r="A2365" t="s">
        <v>160</v>
      </c>
    </row>
    <row r="2366" spans="1:1" hidden="1" x14ac:dyDescent="0.25">
      <c r="A2366" t="s">
        <v>160</v>
      </c>
    </row>
    <row r="2367" spans="1:1" hidden="1" x14ac:dyDescent="0.25">
      <c r="A2367" t="s">
        <v>160</v>
      </c>
    </row>
    <row r="2368" spans="1:1" hidden="1" x14ac:dyDescent="0.25">
      <c r="A2368" t="s">
        <v>160</v>
      </c>
    </row>
    <row r="2369" spans="1:1" hidden="1" x14ac:dyDescent="0.25">
      <c r="A2369" t="s">
        <v>160</v>
      </c>
    </row>
    <row r="2370" spans="1:1" hidden="1" x14ac:dyDescent="0.25">
      <c r="A2370" t="s">
        <v>160</v>
      </c>
    </row>
    <row r="2371" spans="1:1" hidden="1" x14ac:dyDescent="0.25">
      <c r="A2371" t="s">
        <v>160</v>
      </c>
    </row>
    <row r="2372" spans="1:1" hidden="1" x14ac:dyDescent="0.25">
      <c r="A2372" t="s">
        <v>160</v>
      </c>
    </row>
    <row r="2373" spans="1:1" hidden="1" x14ac:dyDescent="0.25">
      <c r="A2373" t="s">
        <v>160</v>
      </c>
    </row>
    <row r="2374" spans="1:1" hidden="1" x14ac:dyDescent="0.25">
      <c r="A2374" t="s">
        <v>160</v>
      </c>
    </row>
    <row r="2375" spans="1:1" hidden="1" x14ac:dyDescent="0.25">
      <c r="A2375" t="s">
        <v>160</v>
      </c>
    </row>
    <row r="2376" spans="1:1" hidden="1" x14ac:dyDescent="0.25">
      <c r="A2376" t="s">
        <v>160</v>
      </c>
    </row>
    <row r="2377" spans="1:1" hidden="1" x14ac:dyDescent="0.25">
      <c r="A2377" t="s">
        <v>160</v>
      </c>
    </row>
    <row r="2378" spans="1:1" hidden="1" x14ac:dyDescent="0.25">
      <c r="A2378" t="s">
        <v>160</v>
      </c>
    </row>
    <row r="2379" spans="1:1" hidden="1" x14ac:dyDescent="0.25">
      <c r="A2379" t="s">
        <v>160</v>
      </c>
    </row>
    <row r="2380" spans="1:1" hidden="1" x14ac:dyDescent="0.25">
      <c r="A2380" t="s">
        <v>160</v>
      </c>
    </row>
    <row r="2381" spans="1:1" hidden="1" x14ac:dyDescent="0.25">
      <c r="A2381" t="s">
        <v>160</v>
      </c>
    </row>
    <row r="2382" spans="1:1" hidden="1" x14ac:dyDescent="0.25">
      <c r="A2382" t="s">
        <v>160</v>
      </c>
    </row>
    <row r="2383" spans="1:1" hidden="1" x14ac:dyDescent="0.25">
      <c r="A2383" t="s">
        <v>160</v>
      </c>
    </row>
    <row r="2384" spans="1:1" hidden="1" x14ac:dyDescent="0.25">
      <c r="A2384" t="s">
        <v>160</v>
      </c>
    </row>
    <row r="2385" spans="1:1" hidden="1" x14ac:dyDescent="0.25">
      <c r="A2385" t="s">
        <v>160</v>
      </c>
    </row>
    <row r="2386" spans="1:1" hidden="1" x14ac:dyDescent="0.25">
      <c r="A2386" t="s">
        <v>160</v>
      </c>
    </row>
    <row r="2387" spans="1:1" hidden="1" x14ac:dyDescent="0.25">
      <c r="A2387" t="s">
        <v>160</v>
      </c>
    </row>
    <row r="2388" spans="1:1" hidden="1" x14ac:dyDescent="0.25">
      <c r="A2388" t="s">
        <v>160</v>
      </c>
    </row>
    <row r="2389" spans="1:1" hidden="1" x14ac:dyDescent="0.25">
      <c r="A2389" t="s">
        <v>160</v>
      </c>
    </row>
    <row r="2390" spans="1:1" hidden="1" x14ac:dyDescent="0.25">
      <c r="A2390" t="s">
        <v>160</v>
      </c>
    </row>
    <row r="2391" spans="1:1" hidden="1" x14ac:dyDescent="0.25">
      <c r="A2391" t="s">
        <v>160</v>
      </c>
    </row>
    <row r="2392" spans="1:1" hidden="1" x14ac:dyDescent="0.25">
      <c r="A2392" t="s">
        <v>160</v>
      </c>
    </row>
    <row r="2393" spans="1:1" hidden="1" x14ac:dyDescent="0.25">
      <c r="A2393" t="s">
        <v>160</v>
      </c>
    </row>
    <row r="2394" spans="1:1" hidden="1" x14ac:dyDescent="0.25">
      <c r="A2394" t="s">
        <v>160</v>
      </c>
    </row>
    <row r="2395" spans="1:1" hidden="1" x14ac:dyDescent="0.25">
      <c r="A2395" t="s">
        <v>160</v>
      </c>
    </row>
    <row r="2396" spans="1:1" hidden="1" x14ac:dyDescent="0.25">
      <c r="A2396" t="s">
        <v>160</v>
      </c>
    </row>
    <row r="2397" spans="1:1" hidden="1" x14ac:dyDescent="0.25">
      <c r="A2397" t="s">
        <v>160</v>
      </c>
    </row>
    <row r="2398" spans="1:1" hidden="1" x14ac:dyDescent="0.25">
      <c r="A2398" t="s">
        <v>160</v>
      </c>
    </row>
    <row r="2399" spans="1:1" hidden="1" x14ac:dyDescent="0.25">
      <c r="A2399" t="s">
        <v>160</v>
      </c>
    </row>
    <row r="2400" spans="1:1" hidden="1" x14ac:dyDescent="0.25">
      <c r="A2400" t="s">
        <v>160</v>
      </c>
    </row>
    <row r="2401" spans="1:1" hidden="1" x14ac:dyDescent="0.25">
      <c r="A2401" t="s">
        <v>160</v>
      </c>
    </row>
    <row r="2402" spans="1:1" hidden="1" x14ac:dyDescent="0.25">
      <c r="A2402" t="s">
        <v>160</v>
      </c>
    </row>
    <row r="2403" spans="1:1" hidden="1" x14ac:dyDescent="0.25">
      <c r="A2403" t="s">
        <v>160</v>
      </c>
    </row>
    <row r="2404" spans="1:1" hidden="1" x14ac:dyDescent="0.25">
      <c r="A2404" t="s">
        <v>160</v>
      </c>
    </row>
    <row r="2405" spans="1:1" hidden="1" x14ac:dyDescent="0.25">
      <c r="A2405" t="s">
        <v>160</v>
      </c>
    </row>
    <row r="2406" spans="1:1" hidden="1" x14ac:dyDescent="0.25">
      <c r="A2406" t="s">
        <v>160</v>
      </c>
    </row>
    <row r="2407" spans="1:1" hidden="1" x14ac:dyDescent="0.25">
      <c r="A2407" t="s">
        <v>160</v>
      </c>
    </row>
    <row r="2408" spans="1:1" hidden="1" x14ac:dyDescent="0.25">
      <c r="A2408" t="s">
        <v>160</v>
      </c>
    </row>
    <row r="2409" spans="1:1" hidden="1" x14ac:dyDescent="0.25">
      <c r="A2409" t="s">
        <v>160</v>
      </c>
    </row>
    <row r="2410" spans="1:1" hidden="1" x14ac:dyDescent="0.25">
      <c r="A2410" t="s">
        <v>160</v>
      </c>
    </row>
    <row r="2411" spans="1:1" hidden="1" x14ac:dyDescent="0.25">
      <c r="A2411" t="s">
        <v>160</v>
      </c>
    </row>
    <row r="2412" spans="1:1" hidden="1" x14ac:dyDescent="0.25">
      <c r="A2412" t="s">
        <v>160</v>
      </c>
    </row>
    <row r="2413" spans="1:1" hidden="1" x14ac:dyDescent="0.25">
      <c r="A2413" t="s">
        <v>160</v>
      </c>
    </row>
    <row r="2414" spans="1:1" hidden="1" x14ac:dyDescent="0.25">
      <c r="A2414" t="s">
        <v>160</v>
      </c>
    </row>
    <row r="2415" spans="1:1" hidden="1" x14ac:dyDescent="0.25">
      <c r="A2415" t="s">
        <v>160</v>
      </c>
    </row>
    <row r="2416" spans="1:1" hidden="1" x14ac:dyDescent="0.25">
      <c r="A2416" t="s">
        <v>160</v>
      </c>
    </row>
    <row r="2417" spans="1:1" hidden="1" x14ac:dyDescent="0.25">
      <c r="A2417" t="s">
        <v>160</v>
      </c>
    </row>
    <row r="2418" spans="1:1" hidden="1" x14ac:dyDescent="0.25">
      <c r="A2418" t="s">
        <v>160</v>
      </c>
    </row>
    <row r="2419" spans="1:1" hidden="1" x14ac:dyDescent="0.25">
      <c r="A2419" t="s">
        <v>160</v>
      </c>
    </row>
    <row r="2420" spans="1:1" hidden="1" x14ac:dyDescent="0.25">
      <c r="A2420" t="s">
        <v>160</v>
      </c>
    </row>
    <row r="2421" spans="1:1" hidden="1" x14ac:dyDescent="0.25">
      <c r="A2421" t="s">
        <v>160</v>
      </c>
    </row>
    <row r="2422" spans="1:1" hidden="1" x14ac:dyDescent="0.25">
      <c r="A2422" t="s">
        <v>160</v>
      </c>
    </row>
    <row r="2423" spans="1:1" hidden="1" x14ac:dyDescent="0.25">
      <c r="A2423" t="s">
        <v>160</v>
      </c>
    </row>
    <row r="2424" spans="1:1" hidden="1" x14ac:dyDescent="0.25">
      <c r="A2424" t="s">
        <v>160</v>
      </c>
    </row>
    <row r="2425" spans="1:1" hidden="1" x14ac:dyDescent="0.25">
      <c r="A2425" t="s">
        <v>160</v>
      </c>
    </row>
    <row r="2426" spans="1:1" hidden="1" x14ac:dyDescent="0.25">
      <c r="A2426" t="s">
        <v>160</v>
      </c>
    </row>
    <row r="2427" spans="1:1" hidden="1" x14ac:dyDescent="0.25">
      <c r="A2427" t="s">
        <v>160</v>
      </c>
    </row>
    <row r="2428" spans="1:1" hidden="1" x14ac:dyDescent="0.25">
      <c r="A2428" t="s">
        <v>160</v>
      </c>
    </row>
    <row r="2429" spans="1:1" hidden="1" x14ac:dyDescent="0.25">
      <c r="A2429" t="s">
        <v>160</v>
      </c>
    </row>
    <row r="2430" spans="1:1" hidden="1" x14ac:dyDescent="0.25">
      <c r="A2430" t="s">
        <v>160</v>
      </c>
    </row>
    <row r="2431" spans="1:1" hidden="1" x14ac:dyDescent="0.25">
      <c r="A2431" t="s">
        <v>160</v>
      </c>
    </row>
    <row r="2432" spans="1:1" hidden="1" x14ac:dyDescent="0.25">
      <c r="A2432" t="s">
        <v>160</v>
      </c>
    </row>
    <row r="2433" spans="1:1" hidden="1" x14ac:dyDescent="0.25">
      <c r="A2433" t="s">
        <v>160</v>
      </c>
    </row>
    <row r="2434" spans="1:1" hidden="1" x14ac:dyDescent="0.25">
      <c r="A2434" t="s">
        <v>160</v>
      </c>
    </row>
    <row r="2435" spans="1:1" hidden="1" x14ac:dyDescent="0.25">
      <c r="A2435" t="s">
        <v>160</v>
      </c>
    </row>
    <row r="2436" spans="1:1" hidden="1" x14ac:dyDescent="0.25">
      <c r="A2436" t="s">
        <v>160</v>
      </c>
    </row>
    <row r="2437" spans="1:1" hidden="1" x14ac:dyDescent="0.25">
      <c r="A2437" t="s">
        <v>160</v>
      </c>
    </row>
    <row r="2438" spans="1:1" hidden="1" x14ac:dyDescent="0.25">
      <c r="A2438" t="s">
        <v>160</v>
      </c>
    </row>
    <row r="2439" spans="1:1" hidden="1" x14ac:dyDescent="0.25">
      <c r="A2439" t="s">
        <v>160</v>
      </c>
    </row>
    <row r="2440" spans="1:1" hidden="1" x14ac:dyDescent="0.25">
      <c r="A2440" t="s">
        <v>160</v>
      </c>
    </row>
    <row r="2441" spans="1:1" hidden="1" x14ac:dyDescent="0.25">
      <c r="A2441" t="s">
        <v>160</v>
      </c>
    </row>
    <row r="2442" spans="1:1" hidden="1" x14ac:dyDescent="0.25">
      <c r="A2442" t="s">
        <v>160</v>
      </c>
    </row>
    <row r="2443" spans="1:1" hidden="1" x14ac:dyDescent="0.25">
      <c r="A2443" t="s">
        <v>160</v>
      </c>
    </row>
    <row r="2444" spans="1:1" hidden="1" x14ac:dyDescent="0.25">
      <c r="A2444" t="s">
        <v>160</v>
      </c>
    </row>
    <row r="2445" spans="1:1" hidden="1" x14ac:dyDescent="0.25">
      <c r="A2445" t="s">
        <v>160</v>
      </c>
    </row>
    <row r="2446" spans="1:1" hidden="1" x14ac:dyDescent="0.25">
      <c r="A2446" t="s">
        <v>160</v>
      </c>
    </row>
    <row r="2447" spans="1:1" hidden="1" x14ac:dyDescent="0.25">
      <c r="A2447" t="s">
        <v>160</v>
      </c>
    </row>
    <row r="2448" spans="1:1" hidden="1" x14ac:dyDescent="0.25">
      <c r="A2448" t="s">
        <v>160</v>
      </c>
    </row>
    <row r="2449" spans="1:1" hidden="1" x14ac:dyDescent="0.25">
      <c r="A2449" t="s">
        <v>160</v>
      </c>
    </row>
    <row r="2450" spans="1:1" hidden="1" x14ac:dyDescent="0.25">
      <c r="A2450" t="s">
        <v>160</v>
      </c>
    </row>
    <row r="2451" spans="1:1" hidden="1" x14ac:dyDescent="0.25">
      <c r="A2451" t="s">
        <v>160</v>
      </c>
    </row>
    <row r="2452" spans="1:1" hidden="1" x14ac:dyDescent="0.25">
      <c r="A2452" t="s">
        <v>160</v>
      </c>
    </row>
    <row r="2453" spans="1:1" hidden="1" x14ac:dyDescent="0.25">
      <c r="A2453" t="s">
        <v>160</v>
      </c>
    </row>
    <row r="2454" spans="1:1" hidden="1" x14ac:dyDescent="0.25">
      <c r="A2454" t="s">
        <v>160</v>
      </c>
    </row>
    <row r="2455" spans="1:1" hidden="1" x14ac:dyDescent="0.25">
      <c r="A2455" t="s">
        <v>160</v>
      </c>
    </row>
    <row r="2456" spans="1:1" hidden="1" x14ac:dyDescent="0.25">
      <c r="A2456" t="s">
        <v>160</v>
      </c>
    </row>
    <row r="2457" spans="1:1" hidden="1" x14ac:dyDescent="0.25">
      <c r="A2457" t="s">
        <v>160</v>
      </c>
    </row>
    <row r="2458" spans="1:1" hidden="1" x14ac:dyDescent="0.25">
      <c r="A2458" t="s">
        <v>160</v>
      </c>
    </row>
    <row r="2459" spans="1:1" hidden="1" x14ac:dyDescent="0.25">
      <c r="A2459" t="s">
        <v>160</v>
      </c>
    </row>
    <row r="2460" spans="1:1" hidden="1" x14ac:dyDescent="0.25">
      <c r="A2460" t="s">
        <v>160</v>
      </c>
    </row>
    <row r="2461" spans="1:1" hidden="1" x14ac:dyDescent="0.25">
      <c r="A2461" t="s">
        <v>160</v>
      </c>
    </row>
    <row r="2462" spans="1:1" hidden="1" x14ac:dyDescent="0.25">
      <c r="A2462" t="s">
        <v>160</v>
      </c>
    </row>
    <row r="2463" spans="1:1" hidden="1" x14ac:dyDescent="0.25">
      <c r="A2463" t="s">
        <v>160</v>
      </c>
    </row>
    <row r="2464" spans="1:1" hidden="1" x14ac:dyDescent="0.25">
      <c r="A2464" t="s">
        <v>160</v>
      </c>
    </row>
    <row r="2465" spans="1:1" hidden="1" x14ac:dyDescent="0.25">
      <c r="A2465" t="s">
        <v>160</v>
      </c>
    </row>
    <row r="2466" spans="1:1" hidden="1" x14ac:dyDescent="0.25">
      <c r="A2466" t="s">
        <v>160</v>
      </c>
    </row>
    <row r="2467" spans="1:1" hidden="1" x14ac:dyDescent="0.25">
      <c r="A2467" t="s">
        <v>160</v>
      </c>
    </row>
    <row r="2468" spans="1:1" hidden="1" x14ac:dyDescent="0.25">
      <c r="A2468" t="s">
        <v>160</v>
      </c>
    </row>
    <row r="2469" spans="1:1" hidden="1" x14ac:dyDescent="0.25">
      <c r="A2469" t="s">
        <v>160</v>
      </c>
    </row>
    <row r="2470" spans="1:1" hidden="1" x14ac:dyDescent="0.25">
      <c r="A2470" t="s">
        <v>160</v>
      </c>
    </row>
    <row r="2471" spans="1:1" hidden="1" x14ac:dyDescent="0.25">
      <c r="A2471" t="s">
        <v>160</v>
      </c>
    </row>
    <row r="2472" spans="1:1" hidden="1" x14ac:dyDescent="0.25">
      <c r="A2472" t="s">
        <v>160</v>
      </c>
    </row>
    <row r="2473" spans="1:1" hidden="1" x14ac:dyDescent="0.25">
      <c r="A2473" t="s">
        <v>160</v>
      </c>
    </row>
    <row r="2474" spans="1:1" hidden="1" x14ac:dyDescent="0.25">
      <c r="A2474" t="s">
        <v>160</v>
      </c>
    </row>
    <row r="2475" spans="1:1" hidden="1" x14ac:dyDescent="0.25">
      <c r="A2475" t="s">
        <v>160</v>
      </c>
    </row>
    <row r="2476" spans="1:1" hidden="1" x14ac:dyDescent="0.25">
      <c r="A2476" t="s">
        <v>160</v>
      </c>
    </row>
    <row r="2477" spans="1:1" hidden="1" x14ac:dyDescent="0.25">
      <c r="A2477" t="s">
        <v>160</v>
      </c>
    </row>
    <row r="2478" spans="1:1" hidden="1" x14ac:dyDescent="0.25">
      <c r="A2478" t="s">
        <v>160</v>
      </c>
    </row>
    <row r="2479" spans="1:1" hidden="1" x14ac:dyDescent="0.25">
      <c r="A2479" t="s">
        <v>160</v>
      </c>
    </row>
    <row r="2480" spans="1:1" hidden="1" x14ac:dyDescent="0.25">
      <c r="A2480" t="s">
        <v>160</v>
      </c>
    </row>
    <row r="2481" spans="1:1" hidden="1" x14ac:dyDescent="0.25">
      <c r="A2481" t="s">
        <v>160</v>
      </c>
    </row>
    <row r="2482" spans="1:1" hidden="1" x14ac:dyDescent="0.25">
      <c r="A2482" t="s">
        <v>160</v>
      </c>
    </row>
    <row r="2483" spans="1:1" hidden="1" x14ac:dyDescent="0.25">
      <c r="A2483" t="s">
        <v>160</v>
      </c>
    </row>
    <row r="2484" spans="1:1" hidden="1" x14ac:dyDescent="0.25">
      <c r="A2484" t="s">
        <v>160</v>
      </c>
    </row>
    <row r="2485" spans="1:1" hidden="1" x14ac:dyDescent="0.25">
      <c r="A2485" t="s">
        <v>160</v>
      </c>
    </row>
    <row r="2486" spans="1:1" hidden="1" x14ac:dyDescent="0.25">
      <c r="A2486" t="s">
        <v>160</v>
      </c>
    </row>
    <row r="2487" spans="1:1" hidden="1" x14ac:dyDescent="0.25">
      <c r="A2487" t="s">
        <v>160</v>
      </c>
    </row>
    <row r="2488" spans="1:1" hidden="1" x14ac:dyDescent="0.25">
      <c r="A2488" t="s">
        <v>160</v>
      </c>
    </row>
    <row r="2489" spans="1:1" hidden="1" x14ac:dyDescent="0.25">
      <c r="A2489" t="s">
        <v>160</v>
      </c>
    </row>
    <row r="2490" spans="1:1" hidden="1" x14ac:dyDescent="0.25">
      <c r="A2490" t="s">
        <v>160</v>
      </c>
    </row>
    <row r="2491" spans="1:1" hidden="1" x14ac:dyDescent="0.25">
      <c r="A2491" t="s">
        <v>160</v>
      </c>
    </row>
    <row r="2492" spans="1:1" hidden="1" x14ac:dyDescent="0.25">
      <c r="A2492" t="s">
        <v>160</v>
      </c>
    </row>
    <row r="2493" spans="1:1" hidden="1" x14ac:dyDescent="0.25">
      <c r="A2493" t="s">
        <v>160</v>
      </c>
    </row>
    <row r="2494" spans="1:1" hidden="1" x14ac:dyDescent="0.25">
      <c r="A2494" t="s">
        <v>160</v>
      </c>
    </row>
    <row r="2495" spans="1:1" hidden="1" x14ac:dyDescent="0.25">
      <c r="A2495" t="s">
        <v>160</v>
      </c>
    </row>
    <row r="2496" spans="1:1" hidden="1" x14ac:dyDescent="0.25">
      <c r="A2496" t="s">
        <v>160</v>
      </c>
    </row>
    <row r="2497" spans="1:1" hidden="1" x14ac:dyDescent="0.25">
      <c r="A2497" t="s">
        <v>160</v>
      </c>
    </row>
    <row r="2498" spans="1:1" hidden="1" x14ac:dyDescent="0.25">
      <c r="A2498" t="s">
        <v>160</v>
      </c>
    </row>
    <row r="2499" spans="1:1" hidden="1" x14ac:dyDescent="0.25">
      <c r="A2499" t="s">
        <v>160</v>
      </c>
    </row>
    <row r="2500" spans="1:1" hidden="1" x14ac:dyDescent="0.25">
      <c r="A2500" t="s">
        <v>160</v>
      </c>
    </row>
    <row r="2501" spans="1:1" hidden="1" x14ac:dyDescent="0.25">
      <c r="A2501" t="s">
        <v>160</v>
      </c>
    </row>
    <row r="2502" spans="1:1" hidden="1" x14ac:dyDescent="0.25">
      <c r="A2502" t="s">
        <v>160</v>
      </c>
    </row>
    <row r="2503" spans="1:1" hidden="1" x14ac:dyDescent="0.25">
      <c r="A2503" t="s">
        <v>160</v>
      </c>
    </row>
    <row r="2504" spans="1:1" hidden="1" x14ac:dyDescent="0.25">
      <c r="A2504" t="s">
        <v>160</v>
      </c>
    </row>
    <row r="2505" spans="1:1" hidden="1" x14ac:dyDescent="0.25">
      <c r="A2505" t="s">
        <v>160</v>
      </c>
    </row>
    <row r="2506" spans="1:1" hidden="1" x14ac:dyDescent="0.25">
      <c r="A2506" t="s">
        <v>160</v>
      </c>
    </row>
    <row r="2507" spans="1:1" hidden="1" x14ac:dyDescent="0.25">
      <c r="A2507" t="s">
        <v>160</v>
      </c>
    </row>
    <row r="2508" spans="1:1" hidden="1" x14ac:dyDescent="0.25">
      <c r="A2508" t="s">
        <v>160</v>
      </c>
    </row>
    <row r="2509" spans="1:1" hidden="1" x14ac:dyDescent="0.25">
      <c r="A2509" t="s">
        <v>160</v>
      </c>
    </row>
    <row r="2510" spans="1:1" hidden="1" x14ac:dyDescent="0.25">
      <c r="A2510" t="s">
        <v>160</v>
      </c>
    </row>
    <row r="2511" spans="1:1" hidden="1" x14ac:dyDescent="0.25">
      <c r="A2511" t="s">
        <v>160</v>
      </c>
    </row>
    <row r="2512" spans="1:1" hidden="1" x14ac:dyDescent="0.25">
      <c r="A2512" t="s">
        <v>160</v>
      </c>
    </row>
    <row r="2513" spans="1:1" hidden="1" x14ac:dyDescent="0.25">
      <c r="A2513" t="s">
        <v>160</v>
      </c>
    </row>
    <row r="2514" spans="1:1" hidden="1" x14ac:dyDescent="0.25">
      <c r="A2514" t="s">
        <v>160</v>
      </c>
    </row>
    <row r="2515" spans="1:1" hidden="1" x14ac:dyDescent="0.25">
      <c r="A2515" t="s">
        <v>160</v>
      </c>
    </row>
    <row r="2516" spans="1:1" hidden="1" x14ac:dyDescent="0.25">
      <c r="A2516" t="s">
        <v>160</v>
      </c>
    </row>
    <row r="2517" spans="1:1" hidden="1" x14ac:dyDescent="0.25">
      <c r="A2517" t="s">
        <v>160</v>
      </c>
    </row>
    <row r="2518" spans="1:1" hidden="1" x14ac:dyDescent="0.25">
      <c r="A2518" t="s">
        <v>160</v>
      </c>
    </row>
    <row r="2519" spans="1:1" hidden="1" x14ac:dyDescent="0.25">
      <c r="A2519" t="s">
        <v>160</v>
      </c>
    </row>
    <row r="2520" spans="1:1" hidden="1" x14ac:dyDescent="0.25">
      <c r="A2520" t="s">
        <v>160</v>
      </c>
    </row>
    <row r="2521" spans="1:1" hidden="1" x14ac:dyDescent="0.25">
      <c r="A2521" t="s">
        <v>160</v>
      </c>
    </row>
    <row r="2522" spans="1:1" hidden="1" x14ac:dyDescent="0.25">
      <c r="A2522" t="s">
        <v>160</v>
      </c>
    </row>
    <row r="2523" spans="1:1" hidden="1" x14ac:dyDescent="0.25">
      <c r="A2523" t="s">
        <v>160</v>
      </c>
    </row>
    <row r="2524" spans="1:1" hidden="1" x14ac:dyDescent="0.25">
      <c r="A2524" t="s">
        <v>160</v>
      </c>
    </row>
    <row r="2525" spans="1:1" hidden="1" x14ac:dyDescent="0.25">
      <c r="A2525" t="s">
        <v>160</v>
      </c>
    </row>
    <row r="2526" spans="1:1" hidden="1" x14ac:dyDescent="0.25">
      <c r="A2526" t="s">
        <v>160</v>
      </c>
    </row>
    <row r="2527" spans="1:1" hidden="1" x14ac:dyDescent="0.25">
      <c r="A2527" t="s">
        <v>160</v>
      </c>
    </row>
    <row r="2528" spans="1:1" hidden="1" x14ac:dyDescent="0.25">
      <c r="A2528" t="s">
        <v>160</v>
      </c>
    </row>
    <row r="2529" spans="1:1" hidden="1" x14ac:dyDescent="0.25">
      <c r="A2529" t="s">
        <v>160</v>
      </c>
    </row>
    <row r="2530" spans="1:1" hidden="1" x14ac:dyDescent="0.25">
      <c r="A2530" t="s">
        <v>160</v>
      </c>
    </row>
    <row r="2531" spans="1:1" hidden="1" x14ac:dyDescent="0.25">
      <c r="A2531" t="s">
        <v>160</v>
      </c>
    </row>
    <row r="2532" spans="1:1" hidden="1" x14ac:dyDescent="0.25">
      <c r="A2532" t="s">
        <v>160</v>
      </c>
    </row>
    <row r="2533" spans="1:1" hidden="1" x14ac:dyDescent="0.25">
      <c r="A2533" t="s">
        <v>160</v>
      </c>
    </row>
    <row r="2534" spans="1:1" hidden="1" x14ac:dyDescent="0.25">
      <c r="A2534" t="s">
        <v>160</v>
      </c>
    </row>
    <row r="2535" spans="1:1" hidden="1" x14ac:dyDescent="0.25">
      <c r="A2535" t="s">
        <v>160</v>
      </c>
    </row>
    <row r="2536" spans="1:1" hidden="1" x14ac:dyDescent="0.25">
      <c r="A2536" t="s">
        <v>160</v>
      </c>
    </row>
    <row r="2537" spans="1:1" hidden="1" x14ac:dyDescent="0.25">
      <c r="A2537" t="s">
        <v>160</v>
      </c>
    </row>
    <row r="2538" spans="1:1" hidden="1" x14ac:dyDescent="0.25">
      <c r="A2538" t="s">
        <v>160</v>
      </c>
    </row>
    <row r="2539" spans="1:1" hidden="1" x14ac:dyDescent="0.25">
      <c r="A2539" t="s">
        <v>160</v>
      </c>
    </row>
    <row r="2540" spans="1:1" hidden="1" x14ac:dyDescent="0.25">
      <c r="A2540" t="s">
        <v>160</v>
      </c>
    </row>
    <row r="2541" spans="1:1" hidden="1" x14ac:dyDescent="0.25">
      <c r="A2541" t="s">
        <v>160</v>
      </c>
    </row>
    <row r="2542" spans="1:1" hidden="1" x14ac:dyDescent="0.25">
      <c r="A2542" t="s">
        <v>160</v>
      </c>
    </row>
    <row r="2543" spans="1:1" hidden="1" x14ac:dyDescent="0.25">
      <c r="A2543" t="s">
        <v>160</v>
      </c>
    </row>
    <row r="2544" spans="1:1" hidden="1" x14ac:dyDescent="0.25">
      <c r="A2544" t="s">
        <v>160</v>
      </c>
    </row>
    <row r="2545" spans="1:1" hidden="1" x14ac:dyDescent="0.25">
      <c r="A2545" t="s">
        <v>160</v>
      </c>
    </row>
    <row r="2546" spans="1:1" hidden="1" x14ac:dyDescent="0.25">
      <c r="A2546" t="s">
        <v>160</v>
      </c>
    </row>
    <row r="2547" spans="1:1" hidden="1" x14ac:dyDescent="0.25">
      <c r="A2547" t="s">
        <v>160</v>
      </c>
    </row>
    <row r="2548" spans="1:1" hidden="1" x14ac:dyDescent="0.25">
      <c r="A2548" t="s">
        <v>160</v>
      </c>
    </row>
    <row r="2549" spans="1:1" hidden="1" x14ac:dyDescent="0.25">
      <c r="A2549" t="s">
        <v>160</v>
      </c>
    </row>
    <row r="2550" spans="1:1" hidden="1" x14ac:dyDescent="0.25">
      <c r="A2550" t="s">
        <v>160</v>
      </c>
    </row>
    <row r="2551" spans="1:1" hidden="1" x14ac:dyDescent="0.25">
      <c r="A2551" t="s">
        <v>160</v>
      </c>
    </row>
    <row r="2552" spans="1:1" hidden="1" x14ac:dyDescent="0.25">
      <c r="A2552" t="s">
        <v>160</v>
      </c>
    </row>
    <row r="2553" spans="1:1" hidden="1" x14ac:dyDescent="0.25">
      <c r="A2553" t="s">
        <v>160</v>
      </c>
    </row>
    <row r="2554" spans="1:1" hidden="1" x14ac:dyDescent="0.25">
      <c r="A2554" t="s">
        <v>160</v>
      </c>
    </row>
    <row r="2555" spans="1:1" hidden="1" x14ac:dyDescent="0.25">
      <c r="A2555" t="s">
        <v>160</v>
      </c>
    </row>
    <row r="2556" spans="1:1" hidden="1" x14ac:dyDescent="0.25">
      <c r="A2556" t="s">
        <v>160</v>
      </c>
    </row>
    <row r="2557" spans="1:1" hidden="1" x14ac:dyDescent="0.25">
      <c r="A2557" t="s">
        <v>160</v>
      </c>
    </row>
    <row r="2558" spans="1:1" hidden="1" x14ac:dyDescent="0.25">
      <c r="A2558" t="s">
        <v>160</v>
      </c>
    </row>
    <row r="2559" spans="1:1" hidden="1" x14ac:dyDescent="0.25">
      <c r="A2559" t="s">
        <v>160</v>
      </c>
    </row>
    <row r="2560" spans="1:1" hidden="1" x14ac:dyDescent="0.25">
      <c r="A2560" t="s">
        <v>160</v>
      </c>
    </row>
    <row r="2561" spans="1:1" hidden="1" x14ac:dyDescent="0.25">
      <c r="A2561" t="s">
        <v>160</v>
      </c>
    </row>
    <row r="2562" spans="1:1" hidden="1" x14ac:dyDescent="0.25">
      <c r="A2562" t="s">
        <v>160</v>
      </c>
    </row>
    <row r="2563" spans="1:1" hidden="1" x14ac:dyDescent="0.25">
      <c r="A2563" t="s">
        <v>160</v>
      </c>
    </row>
    <row r="2564" spans="1:1" hidden="1" x14ac:dyDescent="0.25">
      <c r="A2564" t="s">
        <v>160</v>
      </c>
    </row>
    <row r="2565" spans="1:1" hidden="1" x14ac:dyDescent="0.25">
      <c r="A2565" t="s">
        <v>160</v>
      </c>
    </row>
    <row r="2566" spans="1:1" hidden="1" x14ac:dyDescent="0.25">
      <c r="A2566" t="s">
        <v>160</v>
      </c>
    </row>
    <row r="2567" spans="1:1" hidden="1" x14ac:dyDescent="0.25">
      <c r="A2567" t="s">
        <v>160</v>
      </c>
    </row>
    <row r="2568" spans="1:1" hidden="1" x14ac:dyDescent="0.25">
      <c r="A2568" t="s">
        <v>160</v>
      </c>
    </row>
    <row r="2569" spans="1:1" hidden="1" x14ac:dyDescent="0.25">
      <c r="A2569" t="s">
        <v>160</v>
      </c>
    </row>
    <row r="2570" spans="1:1" hidden="1" x14ac:dyDescent="0.25">
      <c r="A2570" t="s">
        <v>160</v>
      </c>
    </row>
    <row r="2571" spans="1:1" hidden="1" x14ac:dyDescent="0.25">
      <c r="A2571" t="s">
        <v>160</v>
      </c>
    </row>
    <row r="2572" spans="1:1" hidden="1" x14ac:dyDescent="0.25">
      <c r="A2572" t="s">
        <v>160</v>
      </c>
    </row>
    <row r="2573" spans="1:1" hidden="1" x14ac:dyDescent="0.25">
      <c r="A2573" t="s">
        <v>160</v>
      </c>
    </row>
    <row r="2574" spans="1:1" hidden="1" x14ac:dyDescent="0.25">
      <c r="A2574" t="s">
        <v>160</v>
      </c>
    </row>
    <row r="2575" spans="1:1" hidden="1" x14ac:dyDescent="0.25">
      <c r="A2575" t="s">
        <v>160</v>
      </c>
    </row>
    <row r="2576" spans="1:1" hidden="1" x14ac:dyDescent="0.25">
      <c r="A2576" t="s">
        <v>160</v>
      </c>
    </row>
    <row r="2577" spans="1:1" hidden="1" x14ac:dyDescent="0.25">
      <c r="A2577" t="s">
        <v>160</v>
      </c>
    </row>
    <row r="2578" spans="1:1" hidden="1" x14ac:dyDescent="0.25">
      <c r="A2578" t="s">
        <v>160</v>
      </c>
    </row>
    <row r="2579" spans="1:1" hidden="1" x14ac:dyDescent="0.25">
      <c r="A2579" t="s">
        <v>160</v>
      </c>
    </row>
    <row r="2580" spans="1:1" hidden="1" x14ac:dyDescent="0.25">
      <c r="A2580" t="s">
        <v>160</v>
      </c>
    </row>
    <row r="2581" spans="1:1" hidden="1" x14ac:dyDescent="0.25">
      <c r="A2581" t="s">
        <v>160</v>
      </c>
    </row>
    <row r="2582" spans="1:1" hidden="1" x14ac:dyDescent="0.25">
      <c r="A2582" t="s">
        <v>160</v>
      </c>
    </row>
    <row r="2583" spans="1:1" hidden="1" x14ac:dyDescent="0.25">
      <c r="A2583" t="s">
        <v>160</v>
      </c>
    </row>
    <row r="2584" spans="1:1" hidden="1" x14ac:dyDescent="0.25">
      <c r="A2584" t="s">
        <v>160</v>
      </c>
    </row>
    <row r="2585" spans="1:1" hidden="1" x14ac:dyDescent="0.25">
      <c r="A2585" t="s">
        <v>160</v>
      </c>
    </row>
    <row r="2586" spans="1:1" hidden="1" x14ac:dyDescent="0.25">
      <c r="A2586" t="s">
        <v>160</v>
      </c>
    </row>
    <row r="2587" spans="1:1" hidden="1" x14ac:dyDescent="0.25">
      <c r="A2587" t="s">
        <v>160</v>
      </c>
    </row>
    <row r="2588" spans="1:1" hidden="1" x14ac:dyDescent="0.25">
      <c r="A2588" t="s">
        <v>160</v>
      </c>
    </row>
    <row r="2589" spans="1:1" hidden="1" x14ac:dyDescent="0.25">
      <c r="A2589" t="s">
        <v>160</v>
      </c>
    </row>
    <row r="2590" spans="1:1" hidden="1" x14ac:dyDescent="0.25">
      <c r="A2590" t="s">
        <v>160</v>
      </c>
    </row>
    <row r="2591" spans="1:1" hidden="1" x14ac:dyDescent="0.25">
      <c r="A2591" t="s">
        <v>160</v>
      </c>
    </row>
    <row r="2592" spans="1:1" hidden="1" x14ac:dyDescent="0.25">
      <c r="A2592" t="s">
        <v>160</v>
      </c>
    </row>
    <row r="2593" spans="1:1" hidden="1" x14ac:dyDescent="0.25">
      <c r="A2593" t="s">
        <v>160</v>
      </c>
    </row>
    <row r="2594" spans="1:1" hidden="1" x14ac:dyDescent="0.25">
      <c r="A2594" t="s">
        <v>160</v>
      </c>
    </row>
    <row r="2595" spans="1:1" hidden="1" x14ac:dyDescent="0.25">
      <c r="A2595" t="s">
        <v>160</v>
      </c>
    </row>
    <row r="2596" spans="1:1" hidden="1" x14ac:dyDescent="0.25">
      <c r="A2596" t="s">
        <v>160</v>
      </c>
    </row>
    <row r="2597" spans="1:1" hidden="1" x14ac:dyDescent="0.25">
      <c r="A2597" t="s">
        <v>160</v>
      </c>
    </row>
    <row r="2598" spans="1:1" hidden="1" x14ac:dyDescent="0.25">
      <c r="A2598" t="s">
        <v>160</v>
      </c>
    </row>
    <row r="2599" spans="1:1" hidden="1" x14ac:dyDescent="0.25">
      <c r="A2599" t="s">
        <v>160</v>
      </c>
    </row>
    <row r="2600" spans="1:1" hidden="1" x14ac:dyDescent="0.25">
      <c r="A2600" t="s">
        <v>160</v>
      </c>
    </row>
    <row r="2601" spans="1:1" hidden="1" x14ac:dyDescent="0.25">
      <c r="A2601" t="s">
        <v>160</v>
      </c>
    </row>
    <row r="2602" spans="1:1" hidden="1" x14ac:dyDescent="0.25">
      <c r="A2602" t="s">
        <v>160</v>
      </c>
    </row>
    <row r="2603" spans="1:1" hidden="1" x14ac:dyDescent="0.25">
      <c r="A2603" t="s">
        <v>160</v>
      </c>
    </row>
    <row r="2604" spans="1:1" hidden="1" x14ac:dyDescent="0.25">
      <c r="A2604" t="s">
        <v>160</v>
      </c>
    </row>
    <row r="2605" spans="1:1" hidden="1" x14ac:dyDescent="0.25">
      <c r="A2605" t="s">
        <v>160</v>
      </c>
    </row>
    <row r="2606" spans="1:1" hidden="1" x14ac:dyDescent="0.25">
      <c r="A2606" t="s">
        <v>160</v>
      </c>
    </row>
    <row r="2607" spans="1:1" hidden="1" x14ac:dyDescent="0.25">
      <c r="A2607" t="s">
        <v>160</v>
      </c>
    </row>
    <row r="2608" spans="1:1" hidden="1" x14ac:dyDescent="0.25">
      <c r="A2608" t="s">
        <v>160</v>
      </c>
    </row>
    <row r="2609" spans="1:1" hidden="1" x14ac:dyDescent="0.25">
      <c r="A2609" t="s">
        <v>160</v>
      </c>
    </row>
    <row r="2610" spans="1:1" hidden="1" x14ac:dyDescent="0.25">
      <c r="A2610" t="s">
        <v>160</v>
      </c>
    </row>
    <row r="2611" spans="1:1" hidden="1" x14ac:dyDescent="0.25">
      <c r="A2611" t="s">
        <v>160</v>
      </c>
    </row>
    <row r="2612" spans="1:1" hidden="1" x14ac:dyDescent="0.25">
      <c r="A2612" t="s">
        <v>160</v>
      </c>
    </row>
    <row r="2613" spans="1:1" hidden="1" x14ac:dyDescent="0.25">
      <c r="A2613" t="s">
        <v>160</v>
      </c>
    </row>
    <row r="2614" spans="1:1" hidden="1" x14ac:dyDescent="0.25">
      <c r="A2614" t="s">
        <v>160</v>
      </c>
    </row>
    <row r="2615" spans="1:1" hidden="1" x14ac:dyDescent="0.25">
      <c r="A2615" t="s">
        <v>160</v>
      </c>
    </row>
    <row r="2616" spans="1:1" hidden="1" x14ac:dyDescent="0.25">
      <c r="A2616" t="s">
        <v>160</v>
      </c>
    </row>
    <row r="2617" spans="1:1" hidden="1" x14ac:dyDescent="0.25">
      <c r="A2617" t="s">
        <v>160</v>
      </c>
    </row>
    <row r="2618" spans="1:1" hidden="1" x14ac:dyDescent="0.25">
      <c r="A2618" t="s">
        <v>160</v>
      </c>
    </row>
    <row r="2619" spans="1:1" hidden="1" x14ac:dyDescent="0.25">
      <c r="A2619" t="s">
        <v>160</v>
      </c>
    </row>
    <row r="2620" spans="1:1" hidden="1" x14ac:dyDescent="0.25">
      <c r="A2620" t="s">
        <v>160</v>
      </c>
    </row>
    <row r="2621" spans="1:1" hidden="1" x14ac:dyDescent="0.25">
      <c r="A2621" t="s">
        <v>160</v>
      </c>
    </row>
    <row r="2622" spans="1:1" hidden="1" x14ac:dyDescent="0.25">
      <c r="A2622" t="s">
        <v>160</v>
      </c>
    </row>
    <row r="2623" spans="1:1" hidden="1" x14ac:dyDescent="0.25">
      <c r="A2623" t="s">
        <v>160</v>
      </c>
    </row>
    <row r="2624" spans="1:1" hidden="1" x14ac:dyDescent="0.25">
      <c r="A2624" t="s">
        <v>160</v>
      </c>
    </row>
    <row r="2625" spans="1:1" hidden="1" x14ac:dyDescent="0.25">
      <c r="A2625" t="s">
        <v>160</v>
      </c>
    </row>
    <row r="2626" spans="1:1" hidden="1" x14ac:dyDescent="0.25">
      <c r="A2626" t="s">
        <v>160</v>
      </c>
    </row>
    <row r="2627" spans="1:1" hidden="1" x14ac:dyDescent="0.25">
      <c r="A2627" t="s">
        <v>160</v>
      </c>
    </row>
    <row r="2628" spans="1:1" hidden="1" x14ac:dyDescent="0.25">
      <c r="A2628" t="s">
        <v>160</v>
      </c>
    </row>
    <row r="2629" spans="1:1" hidden="1" x14ac:dyDescent="0.25">
      <c r="A2629" t="s">
        <v>160</v>
      </c>
    </row>
    <row r="2630" spans="1:1" hidden="1" x14ac:dyDescent="0.25">
      <c r="A2630" t="s">
        <v>160</v>
      </c>
    </row>
    <row r="2631" spans="1:1" hidden="1" x14ac:dyDescent="0.25">
      <c r="A2631" t="s">
        <v>160</v>
      </c>
    </row>
    <row r="2632" spans="1:1" hidden="1" x14ac:dyDescent="0.25">
      <c r="A2632" t="s">
        <v>160</v>
      </c>
    </row>
    <row r="2633" spans="1:1" hidden="1" x14ac:dyDescent="0.25">
      <c r="A2633" t="s">
        <v>160</v>
      </c>
    </row>
    <row r="2634" spans="1:1" hidden="1" x14ac:dyDescent="0.25">
      <c r="A2634" t="s">
        <v>160</v>
      </c>
    </row>
    <row r="2635" spans="1:1" hidden="1" x14ac:dyDescent="0.25">
      <c r="A2635" t="s">
        <v>160</v>
      </c>
    </row>
    <row r="2636" spans="1:1" hidden="1" x14ac:dyDescent="0.25">
      <c r="A2636" t="s">
        <v>160</v>
      </c>
    </row>
    <row r="2637" spans="1:1" hidden="1" x14ac:dyDescent="0.25">
      <c r="A2637" t="s">
        <v>160</v>
      </c>
    </row>
    <row r="2638" spans="1:1" hidden="1" x14ac:dyDescent="0.25">
      <c r="A2638" t="s">
        <v>160</v>
      </c>
    </row>
    <row r="2639" spans="1:1" hidden="1" x14ac:dyDescent="0.25">
      <c r="A2639" t="s">
        <v>160</v>
      </c>
    </row>
    <row r="2640" spans="1:1" hidden="1" x14ac:dyDescent="0.25">
      <c r="A2640" t="s">
        <v>160</v>
      </c>
    </row>
    <row r="2641" spans="1:1" hidden="1" x14ac:dyDescent="0.25">
      <c r="A2641" t="s">
        <v>160</v>
      </c>
    </row>
    <row r="2642" spans="1:1" hidden="1" x14ac:dyDescent="0.25">
      <c r="A2642" t="s">
        <v>160</v>
      </c>
    </row>
    <row r="2643" spans="1:1" hidden="1" x14ac:dyDescent="0.25">
      <c r="A2643" t="s">
        <v>160</v>
      </c>
    </row>
    <row r="2644" spans="1:1" hidden="1" x14ac:dyDescent="0.25">
      <c r="A2644" t="s">
        <v>160</v>
      </c>
    </row>
    <row r="2645" spans="1:1" hidden="1" x14ac:dyDescent="0.25">
      <c r="A2645" t="s">
        <v>160</v>
      </c>
    </row>
    <row r="2646" spans="1:1" hidden="1" x14ac:dyDescent="0.25">
      <c r="A2646" t="s">
        <v>160</v>
      </c>
    </row>
    <row r="2647" spans="1:1" hidden="1" x14ac:dyDescent="0.25">
      <c r="A2647" t="s">
        <v>160</v>
      </c>
    </row>
    <row r="2648" spans="1:1" hidden="1" x14ac:dyDescent="0.25">
      <c r="A2648" t="s">
        <v>160</v>
      </c>
    </row>
    <row r="2649" spans="1:1" hidden="1" x14ac:dyDescent="0.25">
      <c r="A2649" t="s">
        <v>160</v>
      </c>
    </row>
    <row r="2650" spans="1:1" hidden="1" x14ac:dyDescent="0.25">
      <c r="A2650" t="s">
        <v>160</v>
      </c>
    </row>
    <row r="2651" spans="1:1" hidden="1" x14ac:dyDescent="0.25">
      <c r="A2651" t="s">
        <v>160</v>
      </c>
    </row>
    <row r="2652" spans="1:1" hidden="1" x14ac:dyDescent="0.25">
      <c r="A2652" t="s">
        <v>160</v>
      </c>
    </row>
    <row r="2653" spans="1:1" hidden="1" x14ac:dyDescent="0.25">
      <c r="A2653" t="s">
        <v>160</v>
      </c>
    </row>
    <row r="2654" spans="1:1" hidden="1" x14ac:dyDescent="0.25">
      <c r="A2654" t="s">
        <v>160</v>
      </c>
    </row>
    <row r="2655" spans="1:1" hidden="1" x14ac:dyDescent="0.25">
      <c r="A2655" t="s">
        <v>160</v>
      </c>
    </row>
    <row r="2656" spans="1:1" hidden="1" x14ac:dyDescent="0.25">
      <c r="A2656" t="s">
        <v>160</v>
      </c>
    </row>
    <row r="2657" spans="1:1" hidden="1" x14ac:dyDescent="0.25">
      <c r="A2657" t="s">
        <v>160</v>
      </c>
    </row>
    <row r="2658" spans="1:1" hidden="1" x14ac:dyDescent="0.25">
      <c r="A2658" t="s">
        <v>160</v>
      </c>
    </row>
    <row r="2659" spans="1:1" hidden="1" x14ac:dyDescent="0.25">
      <c r="A2659" t="s">
        <v>160</v>
      </c>
    </row>
    <row r="2660" spans="1:1" hidden="1" x14ac:dyDescent="0.25">
      <c r="A2660" t="s">
        <v>160</v>
      </c>
    </row>
    <row r="2661" spans="1:1" hidden="1" x14ac:dyDescent="0.25">
      <c r="A2661" t="s">
        <v>160</v>
      </c>
    </row>
    <row r="2662" spans="1:1" hidden="1" x14ac:dyDescent="0.25">
      <c r="A2662" t="s">
        <v>160</v>
      </c>
    </row>
    <row r="2663" spans="1:1" hidden="1" x14ac:dyDescent="0.25">
      <c r="A2663" t="s">
        <v>160</v>
      </c>
    </row>
    <row r="2664" spans="1:1" hidden="1" x14ac:dyDescent="0.25">
      <c r="A2664" t="s">
        <v>160</v>
      </c>
    </row>
    <row r="2665" spans="1:1" hidden="1" x14ac:dyDescent="0.25">
      <c r="A2665" t="s">
        <v>160</v>
      </c>
    </row>
    <row r="2666" spans="1:1" hidden="1" x14ac:dyDescent="0.25">
      <c r="A2666" t="s">
        <v>160</v>
      </c>
    </row>
    <row r="2667" spans="1:1" hidden="1" x14ac:dyDescent="0.25">
      <c r="A2667" t="s">
        <v>160</v>
      </c>
    </row>
    <row r="2668" spans="1:1" hidden="1" x14ac:dyDescent="0.25">
      <c r="A2668" t="s">
        <v>160</v>
      </c>
    </row>
    <row r="2669" spans="1:1" hidden="1" x14ac:dyDescent="0.25">
      <c r="A2669" t="s">
        <v>160</v>
      </c>
    </row>
    <row r="2670" spans="1:1" hidden="1" x14ac:dyDescent="0.25">
      <c r="A2670" t="s">
        <v>160</v>
      </c>
    </row>
    <row r="2671" spans="1:1" hidden="1" x14ac:dyDescent="0.25">
      <c r="A2671" t="s">
        <v>160</v>
      </c>
    </row>
    <row r="2672" spans="1:1" hidden="1" x14ac:dyDescent="0.25">
      <c r="A2672" t="s">
        <v>160</v>
      </c>
    </row>
    <row r="2673" spans="1:1" hidden="1" x14ac:dyDescent="0.25">
      <c r="A2673" t="s">
        <v>160</v>
      </c>
    </row>
    <row r="2674" spans="1:1" hidden="1" x14ac:dyDescent="0.25">
      <c r="A2674" t="s">
        <v>160</v>
      </c>
    </row>
    <row r="2675" spans="1:1" hidden="1" x14ac:dyDescent="0.25">
      <c r="A2675" t="s">
        <v>160</v>
      </c>
    </row>
    <row r="2676" spans="1:1" hidden="1" x14ac:dyDescent="0.25">
      <c r="A2676" t="s">
        <v>160</v>
      </c>
    </row>
    <row r="2677" spans="1:1" hidden="1" x14ac:dyDescent="0.25">
      <c r="A2677" t="s">
        <v>160</v>
      </c>
    </row>
    <row r="2678" spans="1:1" hidden="1" x14ac:dyDescent="0.25">
      <c r="A2678" t="s">
        <v>160</v>
      </c>
    </row>
    <row r="2679" spans="1:1" hidden="1" x14ac:dyDescent="0.25">
      <c r="A2679" t="s">
        <v>160</v>
      </c>
    </row>
    <row r="2680" spans="1:1" hidden="1" x14ac:dyDescent="0.25">
      <c r="A2680" t="s">
        <v>160</v>
      </c>
    </row>
    <row r="2681" spans="1:1" hidden="1" x14ac:dyDescent="0.25">
      <c r="A2681" t="s">
        <v>160</v>
      </c>
    </row>
    <row r="2682" spans="1:1" hidden="1" x14ac:dyDescent="0.25">
      <c r="A2682" t="s">
        <v>160</v>
      </c>
    </row>
    <row r="2683" spans="1:1" hidden="1" x14ac:dyDescent="0.25">
      <c r="A2683" t="s">
        <v>160</v>
      </c>
    </row>
    <row r="2684" spans="1:1" hidden="1" x14ac:dyDescent="0.25">
      <c r="A2684" t="s">
        <v>160</v>
      </c>
    </row>
    <row r="2685" spans="1:1" hidden="1" x14ac:dyDescent="0.25">
      <c r="A2685" t="s">
        <v>160</v>
      </c>
    </row>
    <row r="2686" spans="1:1" hidden="1" x14ac:dyDescent="0.25">
      <c r="A2686" t="s">
        <v>160</v>
      </c>
    </row>
    <row r="2687" spans="1:1" hidden="1" x14ac:dyDescent="0.25">
      <c r="A2687" t="s">
        <v>160</v>
      </c>
    </row>
    <row r="2688" spans="1:1" hidden="1" x14ac:dyDescent="0.25">
      <c r="A2688" t="s">
        <v>160</v>
      </c>
    </row>
    <row r="2689" spans="1:1" hidden="1" x14ac:dyDescent="0.25">
      <c r="A2689" t="s">
        <v>160</v>
      </c>
    </row>
    <row r="2690" spans="1:1" hidden="1" x14ac:dyDescent="0.25">
      <c r="A2690" t="s">
        <v>160</v>
      </c>
    </row>
    <row r="2691" spans="1:1" hidden="1" x14ac:dyDescent="0.25">
      <c r="A2691" t="s">
        <v>160</v>
      </c>
    </row>
    <row r="2692" spans="1:1" hidden="1" x14ac:dyDescent="0.25">
      <c r="A2692" t="s">
        <v>160</v>
      </c>
    </row>
    <row r="2693" spans="1:1" hidden="1" x14ac:dyDescent="0.25">
      <c r="A2693" t="s">
        <v>160</v>
      </c>
    </row>
    <row r="2694" spans="1:1" hidden="1" x14ac:dyDescent="0.25">
      <c r="A2694" t="s">
        <v>160</v>
      </c>
    </row>
    <row r="2695" spans="1:1" hidden="1" x14ac:dyDescent="0.25">
      <c r="A2695" t="s">
        <v>160</v>
      </c>
    </row>
    <row r="2696" spans="1:1" hidden="1" x14ac:dyDescent="0.25">
      <c r="A2696" t="s">
        <v>160</v>
      </c>
    </row>
    <row r="2697" spans="1:1" hidden="1" x14ac:dyDescent="0.25">
      <c r="A2697" t="s">
        <v>160</v>
      </c>
    </row>
    <row r="2698" spans="1:1" hidden="1" x14ac:dyDescent="0.25">
      <c r="A2698" t="s">
        <v>160</v>
      </c>
    </row>
    <row r="2699" spans="1:1" hidden="1" x14ac:dyDescent="0.25">
      <c r="A2699" t="s">
        <v>160</v>
      </c>
    </row>
    <row r="2700" spans="1:1" hidden="1" x14ac:dyDescent="0.25">
      <c r="A2700" t="s">
        <v>160</v>
      </c>
    </row>
    <row r="2701" spans="1:1" hidden="1" x14ac:dyDescent="0.25">
      <c r="A2701" t="s">
        <v>160</v>
      </c>
    </row>
    <row r="2702" spans="1:1" hidden="1" x14ac:dyDescent="0.25">
      <c r="A2702" t="s">
        <v>160</v>
      </c>
    </row>
    <row r="2703" spans="1:1" hidden="1" x14ac:dyDescent="0.25">
      <c r="A2703" t="s">
        <v>160</v>
      </c>
    </row>
    <row r="2704" spans="1:1" hidden="1" x14ac:dyDescent="0.25">
      <c r="A2704" t="s">
        <v>160</v>
      </c>
    </row>
    <row r="2705" spans="1:1" hidden="1" x14ac:dyDescent="0.25">
      <c r="A2705" t="s">
        <v>160</v>
      </c>
    </row>
    <row r="2706" spans="1:1" hidden="1" x14ac:dyDescent="0.25">
      <c r="A2706" t="s">
        <v>160</v>
      </c>
    </row>
    <row r="2707" spans="1:1" hidden="1" x14ac:dyDescent="0.25">
      <c r="A2707" t="s">
        <v>160</v>
      </c>
    </row>
    <row r="2708" spans="1:1" hidden="1" x14ac:dyDescent="0.25">
      <c r="A2708" t="s">
        <v>160</v>
      </c>
    </row>
    <row r="2709" spans="1:1" hidden="1" x14ac:dyDescent="0.25">
      <c r="A2709" t="s">
        <v>160</v>
      </c>
    </row>
    <row r="2710" spans="1:1" hidden="1" x14ac:dyDescent="0.25">
      <c r="A2710" t="s">
        <v>160</v>
      </c>
    </row>
    <row r="2711" spans="1:1" hidden="1" x14ac:dyDescent="0.25">
      <c r="A2711" t="s">
        <v>160</v>
      </c>
    </row>
    <row r="2712" spans="1:1" hidden="1" x14ac:dyDescent="0.25">
      <c r="A2712" t="s">
        <v>160</v>
      </c>
    </row>
    <row r="2713" spans="1:1" hidden="1" x14ac:dyDescent="0.25">
      <c r="A2713" t="s">
        <v>160</v>
      </c>
    </row>
    <row r="2714" spans="1:1" hidden="1" x14ac:dyDescent="0.25">
      <c r="A2714" t="s">
        <v>160</v>
      </c>
    </row>
    <row r="2715" spans="1:1" hidden="1" x14ac:dyDescent="0.25">
      <c r="A2715" t="s">
        <v>160</v>
      </c>
    </row>
    <row r="2716" spans="1:1" hidden="1" x14ac:dyDescent="0.25">
      <c r="A2716" t="s">
        <v>160</v>
      </c>
    </row>
    <row r="2717" spans="1:1" hidden="1" x14ac:dyDescent="0.25">
      <c r="A2717" t="s">
        <v>160</v>
      </c>
    </row>
    <row r="2718" spans="1:1" hidden="1" x14ac:dyDescent="0.25">
      <c r="A2718" t="s">
        <v>160</v>
      </c>
    </row>
    <row r="2719" spans="1:1" hidden="1" x14ac:dyDescent="0.25">
      <c r="A2719" t="s">
        <v>160</v>
      </c>
    </row>
    <row r="2720" spans="1:1" hidden="1" x14ac:dyDescent="0.25">
      <c r="A2720" t="s">
        <v>160</v>
      </c>
    </row>
    <row r="2721" spans="1:1" hidden="1" x14ac:dyDescent="0.25">
      <c r="A2721" t="s">
        <v>160</v>
      </c>
    </row>
    <row r="2722" spans="1:1" hidden="1" x14ac:dyDescent="0.25">
      <c r="A2722" t="s">
        <v>160</v>
      </c>
    </row>
    <row r="2723" spans="1:1" hidden="1" x14ac:dyDescent="0.25">
      <c r="A2723" t="s">
        <v>160</v>
      </c>
    </row>
    <row r="2724" spans="1:1" hidden="1" x14ac:dyDescent="0.25">
      <c r="A2724" t="s">
        <v>160</v>
      </c>
    </row>
    <row r="2725" spans="1:1" hidden="1" x14ac:dyDescent="0.25">
      <c r="A2725" t="s">
        <v>160</v>
      </c>
    </row>
    <row r="2726" spans="1:1" hidden="1" x14ac:dyDescent="0.25">
      <c r="A2726" t="s">
        <v>160</v>
      </c>
    </row>
    <row r="2727" spans="1:1" hidden="1" x14ac:dyDescent="0.25">
      <c r="A2727" t="s">
        <v>160</v>
      </c>
    </row>
    <row r="2728" spans="1:1" hidden="1" x14ac:dyDescent="0.25">
      <c r="A2728" t="s">
        <v>160</v>
      </c>
    </row>
    <row r="2729" spans="1:1" hidden="1" x14ac:dyDescent="0.25">
      <c r="A2729" t="s">
        <v>160</v>
      </c>
    </row>
    <row r="2730" spans="1:1" hidden="1" x14ac:dyDescent="0.25">
      <c r="A2730" t="s">
        <v>160</v>
      </c>
    </row>
    <row r="2731" spans="1:1" hidden="1" x14ac:dyDescent="0.25">
      <c r="A2731" t="s">
        <v>160</v>
      </c>
    </row>
    <row r="2732" spans="1:1" hidden="1" x14ac:dyDescent="0.25">
      <c r="A2732" t="s">
        <v>160</v>
      </c>
    </row>
    <row r="2733" spans="1:1" hidden="1" x14ac:dyDescent="0.25">
      <c r="A2733" t="s">
        <v>160</v>
      </c>
    </row>
    <row r="2734" spans="1:1" hidden="1" x14ac:dyDescent="0.25">
      <c r="A2734" t="s">
        <v>160</v>
      </c>
    </row>
    <row r="2735" spans="1:1" hidden="1" x14ac:dyDescent="0.25">
      <c r="A2735" t="s">
        <v>160</v>
      </c>
    </row>
    <row r="2736" spans="1:1" hidden="1" x14ac:dyDescent="0.25">
      <c r="A2736" t="s">
        <v>160</v>
      </c>
    </row>
    <row r="2737" spans="1:1" hidden="1" x14ac:dyDescent="0.25">
      <c r="A2737" t="s">
        <v>160</v>
      </c>
    </row>
    <row r="2738" spans="1:1" hidden="1" x14ac:dyDescent="0.25">
      <c r="A2738" t="s">
        <v>160</v>
      </c>
    </row>
    <row r="2739" spans="1:1" hidden="1" x14ac:dyDescent="0.25">
      <c r="A2739" t="s">
        <v>160</v>
      </c>
    </row>
    <row r="2740" spans="1:1" hidden="1" x14ac:dyDescent="0.25">
      <c r="A2740" t="s">
        <v>160</v>
      </c>
    </row>
    <row r="2741" spans="1:1" hidden="1" x14ac:dyDescent="0.25">
      <c r="A2741" t="s">
        <v>160</v>
      </c>
    </row>
    <row r="2742" spans="1:1" hidden="1" x14ac:dyDescent="0.25">
      <c r="A2742" t="s">
        <v>160</v>
      </c>
    </row>
    <row r="2743" spans="1:1" hidden="1" x14ac:dyDescent="0.25">
      <c r="A2743" t="s">
        <v>160</v>
      </c>
    </row>
    <row r="2744" spans="1:1" hidden="1" x14ac:dyDescent="0.25">
      <c r="A2744" t="s">
        <v>160</v>
      </c>
    </row>
    <row r="2745" spans="1:1" hidden="1" x14ac:dyDescent="0.25">
      <c r="A2745" t="s">
        <v>160</v>
      </c>
    </row>
    <row r="2746" spans="1:1" hidden="1" x14ac:dyDescent="0.25">
      <c r="A2746" t="s">
        <v>160</v>
      </c>
    </row>
    <row r="2747" spans="1:1" hidden="1" x14ac:dyDescent="0.25">
      <c r="A2747" t="s">
        <v>160</v>
      </c>
    </row>
    <row r="2748" spans="1:1" hidden="1" x14ac:dyDescent="0.25">
      <c r="A2748" t="s">
        <v>160</v>
      </c>
    </row>
    <row r="2749" spans="1:1" hidden="1" x14ac:dyDescent="0.25">
      <c r="A2749" t="s">
        <v>160</v>
      </c>
    </row>
    <row r="2750" spans="1:1" hidden="1" x14ac:dyDescent="0.25">
      <c r="A2750" t="s">
        <v>160</v>
      </c>
    </row>
    <row r="2751" spans="1:1" hidden="1" x14ac:dyDescent="0.25">
      <c r="A2751" t="s">
        <v>160</v>
      </c>
    </row>
    <row r="2752" spans="1:1" hidden="1" x14ac:dyDescent="0.25">
      <c r="A2752" t="s">
        <v>160</v>
      </c>
    </row>
    <row r="2753" spans="1:1" hidden="1" x14ac:dyDescent="0.25">
      <c r="A2753" t="s">
        <v>160</v>
      </c>
    </row>
    <row r="2754" spans="1:1" hidden="1" x14ac:dyDescent="0.25">
      <c r="A2754" t="s">
        <v>160</v>
      </c>
    </row>
    <row r="2755" spans="1:1" hidden="1" x14ac:dyDescent="0.25">
      <c r="A2755" t="s">
        <v>160</v>
      </c>
    </row>
    <row r="2756" spans="1:1" hidden="1" x14ac:dyDescent="0.25">
      <c r="A2756" t="s">
        <v>160</v>
      </c>
    </row>
    <row r="2757" spans="1:1" hidden="1" x14ac:dyDescent="0.25">
      <c r="A2757" t="s">
        <v>160</v>
      </c>
    </row>
    <row r="2758" spans="1:1" hidden="1" x14ac:dyDescent="0.25">
      <c r="A2758" t="s">
        <v>160</v>
      </c>
    </row>
    <row r="2759" spans="1:1" hidden="1" x14ac:dyDescent="0.25">
      <c r="A2759" t="s">
        <v>160</v>
      </c>
    </row>
    <row r="2760" spans="1:1" hidden="1" x14ac:dyDescent="0.25">
      <c r="A2760" t="s">
        <v>160</v>
      </c>
    </row>
    <row r="2761" spans="1:1" hidden="1" x14ac:dyDescent="0.25">
      <c r="A2761" t="s">
        <v>160</v>
      </c>
    </row>
    <row r="2762" spans="1:1" hidden="1" x14ac:dyDescent="0.25">
      <c r="A2762" t="s">
        <v>160</v>
      </c>
    </row>
    <row r="2763" spans="1:1" hidden="1" x14ac:dyDescent="0.25">
      <c r="A2763" t="s">
        <v>160</v>
      </c>
    </row>
    <row r="2764" spans="1:1" hidden="1" x14ac:dyDescent="0.25">
      <c r="A2764" t="s">
        <v>160</v>
      </c>
    </row>
    <row r="2765" spans="1:1" hidden="1" x14ac:dyDescent="0.25">
      <c r="A2765" t="s">
        <v>160</v>
      </c>
    </row>
    <row r="2766" spans="1:1" hidden="1" x14ac:dyDescent="0.25">
      <c r="A2766" t="s">
        <v>160</v>
      </c>
    </row>
    <row r="2767" spans="1:1" hidden="1" x14ac:dyDescent="0.25">
      <c r="A2767" t="s">
        <v>160</v>
      </c>
    </row>
    <row r="2768" spans="1:1" hidden="1" x14ac:dyDescent="0.25">
      <c r="A2768" t="s">
        <v>160</v>
      </c>
    </row>
    <row r="2769" spans="1:1" hidden="1" x14ac:dyDescent="0.25">
      <c r="A2769" t="s">
        <v>160</v>
      </c>
    </row>
    <row r="2770" spans="1:1" hidden="1" x14ac:dyDescent="0.25">
      <c r="A2770" t="s">
        <v>160</v>
      </c>
    </row>
    <row r="2771" spans="1:1" hidden="1" x14ac:dyDescent="0.25">
      <c r="A2771" t="s">
        <v>160</v>
      </c>
    </row>
    <row r="2772" spans="1:1" hidden="1" x14ac:dyDescent="0.25">
      <c r="A2772" t="s">
        <v>160</v>
      </c>
    </row>
    <row r="2773" spans="1:1" hidden="1" x14ac:dyDescent="0.25">
      <c r="A2773" t="s">
        <v>160</v>
      </c>
    </row>
    <row r="2774" spans="1:1" hidden="1" x14ac:dyDescent="0.25">
      <c r="A2774" t="s">
        <v>160</v>
      </c>
    </row>
    <row r="2775" spans="1:1" hidden="1" x14ac:dyDescent="0.25">
      <c r="A2775" t="s">
        <v>160</v>
      </c>
    </row>
    <row r="2776" spans="1:1" hidden="1" x14ac:dyDescent="0.25">
      <c r="A2776" t="s">
        <v>160</v>
      </c>
    </row>
    <row r="2777" spans="1:1" hidden="1" x14ac:dyDescent="0.25">
      <c r="A2777" t="s">
        <v>160</v>
      </c>
    </row>
    <row r="2778" spans="1:1" hidden="1" x14ac:dyDescent="0.25">
      <c r="A2778" t="s">
        <v>160</v>
      </c>
    </row>
    <row r="2779" spans="1:1" hidden="1" x14ac:dyDescent="0.25">
      <c r="A2779" t="s">
        <v>160</v>
      </c>
    </row>
    <row r="2780" spans="1:1" hidden="1" x14ac:dyDescent="0.25">
      <c r="A2780" t="s">
        <v>160</v>
      </c>
    </row>
    <row r="2781" spans="1:1" hidden="1" x14ac:dyDescent="0.25">
      <c r="A2781" t="s">
        <v>160</v>
      </c>
    </row>
    <row r="2782" spans="1:1" hidden="1" x14ac:dyDescent="0.25">
      <c r="A2782" t="s">
        <v>160</v>
      </c>
    </row>
    <row r="2783" spans="1:1" hidden="1" x14ac:dyDescent="0.25">
      <c r="A2783" t="s">
        <v>160</v>
      </c>
    </row>
    <row r="2784" spans="1:1" hidden="1" x14ac:dyDescent="0.25">
      <c r="A2784" t="s">
        <v>160</v>
      </c>
    </row>
    <row r="2785" spans="1:1" hidden="1" x14ac:dyDescent="0.25">
      <c r="A2785" t="s">
        <v>160</v>
      </c>
    </row>
    <row r="2786" spans="1:1" hidden="1" x14ac:dyDescent="0.25">
      <c r="A2786" t="s">
        <v>160</v>
      </c>
    </row>
    <row r="2787" spans="1:1" hidden="1" x14ac:dyDescent="0.25">
      <c r="A2787" t="s">
        <v>160</v>
      </c>
    </row>
  </sheetData>
  <autoFilter ref="A1:A2787">
    <filterColumn colId="0">
      <customFilters>
        <customFilter val="*&lt;select&gt;*"/>
        <customFilter val="*&lt;input*"/>
      </customFilters>
    </filterColumn>
  </autoFilter>
  <pageMargins left="0.7" right="0.7" top="0.75" bottom="0.75" header="0.3" footer="0.3"/>
  <pageSetup paperSize="12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2787"/>
  <sheetViews>
    <sheetView workbookViewId="0">
      <selection sqref="A1:A1048576"/>
    </sheetView>
  </sheetViews>
  <sheetFormatPr defaultRowHeight="15" x14ac:dyDescent="0.25"/>
  <sheetData>
    <row r="1" spans="1:1" x14ac:dyDescent="0.25">
      <c r="A1" t="s">
        <v>160</v>
      </c>
    </row>
    <row r="2" spans="1:1" hidden="1" x14ac:dyDescent="0.25">
      <c r="A2" t="s">
        <v>0</v>
      </c>
    </row>
    <row r="3" spans="1:1" hidden="1" x14ac:dyDescent="0.25">
      <c r="A3" t="s">
        <v>1</v>
      </c>
    </row>
    <row r="4" spans="1:1" hidden="1" x14ac:dyDescent="0.25">
      <c r="A4" t="s">
        <v>2</v>
      </c>
    </row>
    <row r="5" spans="1:1" hidden="1" x14ac:dyDescent="0.25">
      <c r="A5" t="s">
        <v>3</v>
      </c>
    </row>
    <row r="6" spans="1:1" hidden="1" x14ac:dyDescent="0.25">
      <c r="A6" t="s">
        <v>4</v>
      </c>
    </row>
    <row r="7" spans="1:1" x14ac:dyDescent="0.25">
      <c r="A7" t="s">
        <v>5</v>
      </c>
    </row>
    <row r="8" spans="1:1" hidden="1" x14ac:dyDescent="0.25">
      <c r="A8" t="s">
        <v>6</v>
      </c>
    </row>
    <row r="9" spans="1:1" hidden="1" x14ac:dyDescent="0.25">
      <c r="A9" t="s">
        <v>7</v>
      </c>
    </row>
    <row r="10" spans="1:1" hidden="1" x14ac:dyDescent="0.25">
      <c r="A10" t="s">
        <v>8</v>
      </c>
    </row>
    <row r="11" spans="1:1" hidden="1" x14ac:dyDescent="0.25">
      <c r="A11" t="s">
        <v>9</v>
      </c>
    </row>
    <row r="12" spans="1:1" hidden="1" x14ac:dyDescent="0.25">
      <c r="A12" t="s">
        <v>10</v>
      </c>
    </row>
    <row r="13" spans="1:1" hidden="1" x14ac:dyDescent="0.25">
      <c r="A13" t="s">
        <v>1</v>
      </c>
    </row>
    <row r="14" spans="1:1" hidden="1" x14ac:dyDescent="0.25">
      <c r="A14" t="s">
        <v>3</v>
      </c>
    </row>
    <row r="15" spans="1:1" hidden="1" x14ac:dyDescent="0.25">
      <c r="A15" t="s">
        <v>11</v>
      </c>
    </row>
    <row r="16" spans="1:1" x14ac:dyDescent="0.25">
      <c r="A16" t="s">
        <v>12</v>
      </c>
    </row>
    <row r="17" spans="1:1" hidden="1" x14ac:dyDescent="0.25">
      <c r="A17" t="s">
        <v>13</v>
      </c>
    </row>
    <row r="18" spans="1:1" hidden="1" x14ac:dyDescent="0.25">
      <c r="A18" t="s">
        <v>14</v>
      </c>
    </row>
    <row r="19" spans="1:1" hidden="1" x14ac:dyDescent="0.25">
      <c r="A19" t="s">
        <v>15</v>
      </c>
    </row>
    <row r="20" spans="1:1" hidden="1" x14ac:dyDescent="0.25">
      <c r="A20" t="s">
        <v>9</v>
      </c>
    </row>
    <row r="21" spans="1:1" hidden="1" x14ac:dyDescent="0.25">
      <c r="A21" t="s">
        <v>10</v>
      </c>
    </row>
    <row r="22" spans="1:1" hidden="1" x14ac:dyDescent="0.25">
      <c r="A22" t="s">
        <v>1</v>
      </c>
    </row>
    <row r="23" spans="1:1" hidden="1" x14ac:dyDescent="0.25">
      <c r="A23" t="s">
        <v>2</v>
      </c>
    </row>
    <row r="24" spans="1:1" hidden="1" x14ac:dyDescent="0.25">
      <c r="A24" t="s">
        <v>3</v>
      </c>
    </row>
    <row r="25" spans="1:1" hidden="1" x14ac:dyDescent="0.25">
      <c r="A25" t="s">
        <v>16</v>
      </c>
    </row>
    <row r="26" spans="1:1" hidden="1" x14ac:dyDescent="0.25">
      <c r="A26" t="s">
        <v>1</v>
      </c>
    </row>
    <row r="27" spans="1:1" hidden="1" x14ac:dyDescent="0.25">
      <c r="A27" t="s">
        <v>17</v>
      </c>
    </row>
    <row r="28" spans="1:1" hidden="1" x14ac:dyDescent="0.25">
      <c r="A28" t="s">
        <v>160</v>
      </c>
    </row>
    <row r="29" spans="1:1" hidden="1" x14ac:dyDescent="0.25">
      <c r="A29" t="s">
        <v>18</v>
      </c>
    </row>
    <row r="30" spans="1:1" hidden="1" x14ac:dyDescent="0.25">
      <c r="A30" t="s">
        <v>19</v>
      </c>
    </row>
    <row r="31" spans="1:1" hidden="1" x14ac:dyDescent="0.25">
      <c r="A31" t="s">
        <v>20</v>
      </c>
    </row>
    <row r="32" spans="1:1" hidden="1" x14ac:dyDescent="0.25">
      <c r="A32" t="s">
        <v>21</v>
      </c>
    </row>
    <row r="33" spans="1:1" hidden="1" x14ac:dyDescent="0.25">
      <c r="A33" t="s">
        <v>22</v>
      </c>
    </row>
    <row r="34" spans="1:1" hidden="1" x14ac:dyDescent="0.25">
      <c r="A34" t="s">
        <v>1</v>
      </c>
    </row>
    <row r="35" spans="1:1" hidden="1" x14ac:dyDescent="0.25">
      <c r="A35" t="s">
        <v>23</v>
      </c>
    </row>
    <row r="36" spans="1:1" hidden="1" x14ac:dyDescent="0.25">
      <c r="A36" t="s">
        <v>24</v>
      </c>
    </row>
    <row r="37" spans="1:1" hidden="1" x14ac:dyDescent="0.25">
      <c r="A37" t="s">
        <v>25</v>
      </c>
    </row>
    <row r="38" spans="1:1" hidden="1" x14ac:dyDescent="0.25">
      <c r="A38" t="s">
        <v>26</v>
      </c>
    </row>
    <row r="39" spans="1:1" hidden="1" x14ac:dyDescent="0.25">
      <c r="A39" t="s">
        <v>27</v>
      </c>
    </row>
    <row r="40" spans="1:1" hidden="1" x14ac:dyDescent="0.25">
      <c r="A40" t="s">
        <v>1</v>
      </c>
    </row>
    <row r="41" spans="1:1" hidden="1" x14ac:dyDescent="0.25">
      <c r="A41" t="s">
        <v>28</v>
      </c>
    </row>
    <row r="42" spans="1:1" hidden="1" x14ac:dyDescent="0.25">
      <c r="A42" t="s">
        <v>29</v>
      </c>
    </row>
    <row r="43" spans="1:1" x14ac:dyDescent="0.25">
      <c r="A43" t="s">
        <v>30</v>
      </c>
    </row>
    <row r="44" spans="1:1" x14ac:dyDescent="0.25">
      <c r="A44" t="s">
        <v>31</v>
      </c>
    </row>
    <row r="45" spans="1:1" hidden="1" x14ac:dyDescent="0.25">
      <c r="A45" t="s">
        <v>32</v>
      </c>
    </row>
    <row r="46" spans="1:1" hidden="1" x14ac:dyDescent="0.25">
      <c r="A46" t="s">
        <v>1</v>
      </c>
    </row>
    <row r="47" spans="1:1" hidden="1" x14ac:dyDescent="0.25">
      <c r="A47" t="s">
        <v>3</v>
      </c>
    </row>
    <row r="48" spans="1:1" hidden="1" x14ac:dyDescent="0.25">
      <c r="A48" t="s">
        <v>33</v>
      </c>
    </row>
    <row r="49" spans="1:1" x14ac:dyDescent="0.25">
      <c r="A49" t="s">
        <v>34</v>
      </c>
    </row>
    <row r="50" spans="1:1" x14ac:dyDescent="0.25">
      <c r="A50" t="s">
        <v>35</v>
      </c>
    </row>
    <row r="51" spans="1:1" x14ac:dyDescent="0.25">
      <c r="A51" t="s">
        <v>36</v>
      </c>
    </row>
    <row r="52" spans="1:1" hidden="1" x14ac:dyDescent="0.25">
      <c r="A52" t="s">
        <v>37</v>
      </c>
    </row>
    <row r="53" spans="1:1" hidden="1" x14ac:dyDescent="0.25">
      <c r="A53" t="s">
        <v>38</v>
      </c>
    </row>
    <row r="54" spans="1:1" hidden="1" x14ac:dyDescent="0.25">
      <c r="A54" t="s">
        <v>39</v>
      </c>
    </row>
    <row r="55" spans="1:1" x14ac:dyDescent="0.25">
      <c r="A55" t="s">
        <v>40</v>
      </c>
    </row>
    <row r="56" spans="1:1" x14ac:dyDescent="0.25">
      <c r="A56" t="s">
        <v>41</v>
      </c>
    </row>
    <row r="57" spans="1:1" x14ac:dyDescent="0.25">
      <c r="A57" t="s">
        <v>42</v>
      </c>
    </row>
    <row r="58" spans="1:1" hidden="1" x14ac:dyDescent="0.25">
      <c r="A58" t="s">
        <v>43</v>
      </c>
    </row>
    <row r="59" spans="1:1" hidden="1" x14ac:dyDescent="0.25">
      <c r="A59" t="s">
        <v>44</v>
      </c>
    </row>
    <row r="60" spans="1:1" x14ac:dyDescent="0.25">
      <c r="A60" t="s">
        <v>45</v>
      </c>
    </row>
    <row r="61" spans="1:1" x14ac:dyDescent="0.25">
      <c r="A61" t="s">
        <v>46</v>
      </c>
    </row>
    <row r="62" spans="1:1" x14ac:dyDescent="0.25">
      <c r="A62" t="s">
        <v>47</v>
      </c>
    </row>
    <row r="63" spans="1:1" hidden="1" x14ac:dyDescent="0.25">
      <c r="A63" t="s">
        <v>43</v>
      </c>
    </row>
    <row r="64" spans="1:1" hidden="1" x14ac:dyDescent="0.25">
      <c r="A64" t="s">
        <v>38</v>
      </c>
    </row>
    <row r="65" spans="1:1" hidden="1" x14ac:dyDescent="0.25">
      <c r="A65" t="s">
        <v>48</v>
      </c>
    </row>
    <row r="66" spans="1:1" x14ac:dyDescent="0.25">
      <c r="A66" t="s">
        <v>49</v>
      </c>
    </row>
    <row r="67" spans="1:1" x14ac:dyDescent="0.25">
      <c r="A67" t="s">
        <v>50</v>
      </c>
    </row>
    <row r="68" spans="1:1" x14ac:dyDescent="0.25">
      <c r="A68" t="s">
        <v>51</v>
      </c>
    </row>
    <row r="69" spans="1:1" hidden="1" x14ac:dyDescent="0.25">
      <c r="A69" t="s">
        <v>52</v>
      </c>
    </row>
    <row r="70" spans="1:1" hidden="1" x14ac:dyDescent="0.25">
      <c r="A70" t="s">
        <v>38</v>
      </c>
    </row>
    <row r="71" spans="1:1" hidden="1" x14ac:dyDescent="0.25">
      <c r="A71" t="s">
        <v>53</v>
      </c>
    </row>
    <row r="72" spans="1:1" x14ac:dyDescent="0.25">
      <c r="A72" t="s">
        <v>54</v>
      </c>
    </row>
    <row r="73" spans="1:1" x14ac:dyDescent="0.25">
      <c r="A73" t="s">
        <v>55</v>
      </c>
    </row>
    <row r="74" spans="1:1" x14ac:dyDescent="0.25">
      <c r="A74" t="s">
        <v>56</v>
      </c>
    </row>
    <row r="75" spans="1:1" hidden="1" x14ac:dyDescent="0.25">
      <c r="A75" t="s">
        <v>57</v>
      </c>
    </row>
    <row r="76" spans="1:1" hidden="1" x14ac:dyDescent="0.25">
      <c r="A76" t="s">
        <v>58</v>
      </c>
    </row>
    <row r="77" spans="1:1" hidden="1" x14ac:dyDescent="0.25">
      <c r="A77" t="s">
        <v>59</v>
      </c>
    </row>
    <row r="78" spans="1:1" x14ac:dyDescent="0.25">
      <c r="A78" t="s">
        <v>60</v>
      </c>
    </row>
    <row r="79" spans="1:1" x14ac:dyDescent="0.25">
      <c r="A79" t="s">
        <v>61</v>
      </c>
    </row>
    <row r="80" spans="1:1" x14ac:dyDescent="0.25">
      <c r="A80" t="s">
        <v>62</v>
      </c>
    </row>
    <row r="81" spans="1:1" hidden="1" x14ac:dyDescent="0.25">
      <c r="A81" t="s">
        <v>1</v>
      </c>
    </row>
    <row r="82" spans="1:1" hidden="1" x14ac:dyDescent="0.25">
      <c r="A82" t="s">
        <v>57</v>
      </c>
    </row>
    <row r="83" spans="1:1" hidden="1" x14ac:dyDescent="0.25">
      <c r="A83" t="s">
        <v>63</v>
      </c>
    </row>
    <row r="84" spans="1:1" hidden="1" x14ac:dyDescent="0.25">
      <c r="A84" t="s">
        <v>64</v>
      </c>
    </row>
    <row r="85" spans="1:1" x14ac:dyDescent="0.25">
      <c r="A85" t="s">
        <v>65</v>
      </c>
    </row>
    <row r="86" spans="1:1" x14ac:dyDescent="0.25">
      <c r="A86" t="s">
        <v>66</v>
      </c>
    </row>
    <row r="87" spans="1:1" hidden="1" x14ac:dyDescent="0.25">
      <c r="A87" t="s">
        <v>161</v>
      </c>
    </row>
    <row r="88" spans="1:1" hidden="1" x14ac:dyDescent="0.25">
      <c r="A88" t="s">
        <v>43</v>
      </c>
    </row>
    <row r="89" spans="1:1" hidden="1" x14ac:dyDescent="0.25">
      <c r="A89" t="s">
        <v>68</v>
      </c>
    </row>
    <row r="90" spans="1:1" hidden="1" x14ac:dyDescent="0.25">
      <c r="A90" t="s">
        <v>69</v>
      </c>
    </row>
    <row r="91" spans="1:1" x14ac:dyDescent="0.25">
      <c r="A91" t="s">
        <v>70</v>
      </c>
    </row>
    <row r="92" spans="1:1" x14ac:dyDescent="0.25">
      <c r="A92" t="s">
        <v>71</v>
      </c>
    </row>
    <row r="93" spans="1:1" x14ac:dyDescent="0.25">
      <c r="A93" t="s">
        <v>162</v>
      </c>
    </row>
    <row r="94" spans="1:1" hidden="1" x14ac:dyDescent="0.25">
      <c r="A94" t="s">
        <v>73</v>
      </c>
    </row>
    <row r="95" spans="1:1" hidden="1" x14ac:dyDescent="0.25">
      <c r="A95" t="s">
        <v>74</v>
      </c>
    </row>
    <row r="96" spans="1:1" x14ac:dyDescent="0.25">
      <c r="A96" t="s">
        <v>75</v>
      </c>
    </row>
    <row r="97" spans="1:1" x14ac:dyDescent="0.25">
      <c r="A97" t="s">
        <v>76</v>
      </c>
    </row>
    <row r="98" spans="1:1" x14ac:dyDescent="0.25">
      <c r="A98" t="s">
        <v>77</v>
      </c>
    </row>
    <row r="99" spans="1:1" hidden="1" x14ac:dyDescent="0.25">
      <c r="A99" t="s">
        <v>68</v>
      </c>
    </row>
    <row r="100" spans="1:1" hidden="1" x14ac:dyDescent="0.25">
      <c r="A100" t="s">
        <v>78</v>
      </c>
    </row>
    <row r="101" spans="1:1" x14ac:dyDescent="0.25">
      <c r="A101" t="s">
        <v>79</v>
      </c>
    </row>
    <row r="102" spans="1:1" x14ac:dyDescent="0.25">
      <c r="A102" t="s">
        <v>80</v>
      </c>
    </row>
    <row r="103" spans="1:1" x14ac:dyDescent="0.25">
      <c r="A103" t="s">
        <v>81</v>
      </c>
    </row>
    <row r="104" spans="1:1" hidden="1" x14ac:dyDescent="0.25">
      <c r="A104" t="s">
        <v>68</v>
      </c>
    </row>
    <row r="105" spans="1:1" hidden="1" x14ac:dyDescent="0.25">
      <c r="A105" t="s">
        <v>82</v>
      </c>
    </row>
    <row r="106" spans="1:1" x14ac:dyDescent="0.25">
      <c r="A106" t="s">
        <v>83</v>
      </c>
    </row>
    <row r="107" spans="1:1" x14ac:dyDescent="0.25">
      <c r="A107" t="s">
        <v>84</v>
      </c>
    </row>
    <row r="108" spans="1:1" x14ac:dyDescent="0.25">
      <c r="A108" t="s">
        <v>85</v>
      </c>
    </row>
    <row r="109" spans="1:1" hidden="1" x14ac:dyDescent="0.25">
      <c r="A109" t="s">
        <v>68</v>
      </c>
    </row>
    <row r="110" spans="1:1" hidden="1" x14ac:dyDescent="0.25">
      <c r="A110" t="s">
        <v>86</v>
      </c>
    </row>
    <row r="111" spans="1:1" x14ac:dyDescent="0.25">
      <c r="A111" t="s">
        <v>87</v>
      </c>
    </row>
    <row r="112" spans="1:1" x14ac:dyDescent="0.25">
      <c r="A112" t="s">
        <v>88</v>
      </c>
    </row>
    <row r="113" spans="1:1" x14ac:dyDescent="0.25">
      <c r="A113" t="s">
        <v>89</v>
      </c>
    </row>
    <row r="114" spans="1:1" hidden="1" x14ac:dyDescent="0.25">
      <c r="A114" t="s">
        <v>63</v>
      </c>
    </row>
    <row r="115" spans="1:1" hidden="1" x14ac:dyDescent="0.25">
      <c r="A115" t="s">
        <v>90</v>
      </c>
    </row>
    <row r="116" spans="1:1" x14ac:dyDescent="0.25">
      <c r="A116" t="s">
        <v>91</v>
      </c>
    </row>
    <row r="117" spans="1:1" x14ac:dyDescent="0.25">
      <c r="A117" t="s">
        <v>92</v>
      </c>
    </row>
    <row r="118" spans="1:1" hidden="1" x14ac:dyDescent="0.25">
      <c r="A118" t="s">
        <v>67</v>
      </c>
    </row>
    <row r="119" spans="1:1" hidden="1" x14ac:dyDescent="0.25">
      <c r="A119" t="s">
        <v>43</v>
      </c>
    </row>
    <row r="120" spans="1:1" hidden="1" x14ac:dyDescent="0.25">
      <c r="A120" t="s">
        <v>68</v>
      </c>
    </row>
    <row r="121" spans="1:1" hidden="1" x14ac:dyDescent="0.25">
      <c r="A121" t="s">
        <v>93</v>
      </c>
    </row>
    <row r="122" spans="1:1" x14ac:dyDescent="0.25">
      <c r="A122" t="s">
        <v>94</v>
      </c>
    </row>
    <row r="123" spans="1:1" x14ac:dyDescent="0.25">
      <c r="A123" t="s">
        <v>95</v>
      </c>
    </row>
    <row r="124" spans="1:1" x14ac:dyDescent="0.25">
      <c r="A124" t="s">
        <v>163</v>
      </c>
    </row>
    <row r="125" spans="1:1" hidden="1" x14ac:dyDescent="0.25">
      <c r="A125" t="s">
        <v>73</v>
      </c>
    </row>
    <row r="126" spans="1:1" hidden="1" x14ac:dyDescent="0.25">
      <c r="A126" t="s">
        <v>97</v>
      </c>
    </row>
    <row r="127" spans="1:1" x14ac:dyDescent="0.25">
      <c r="A127" t="s">
        <v>98</v>
      </c>
    </row>
    <row r="128" spans="1:1" x14ac:dyDescent="0.25">
      <c r="A128" t="s">
        <v>99</v>
      </c>
    </row>
    <row r="129" spans="1:1" x14ac:dyDescent="0.25">
      <c r="A129" t="s">
        <v>100</v>
      </c>
    </row>
    <row r="130" spans="1:1" hidden="1" x14ac:dyDescent="0.25">
      <c r="A130" t="s">
        <v>68</v>
      </c>
    </row>
    <row r="131" spans="1:1" hidden="1" x14ac:dyDescent="0.25">
      <c r="A131" t="s">
        <v>101</v>
      </c>
    </row>
    <row r="132" spans="1:1" x14ac:dyDescent="0.25">
      <c r="A132" t="s">
        <v>102</v>
      </c>
    </row>
    <row r="133" spans="1:1" x14ac:dyDescent="0.25">
      <c r="A133" t="s">
        <v>103</v>
      </c>
    </row>
    <row r="134" spans="1:1" x14ac:dyDescent="0.25">
      <c r="A134" t="s">
        <v>104</v>
      </c>
    </row>
    <row r="135" spans="1:1" hidden="1" x14ac:dyDescent="0.25">
      <c r="A135" t="s">
        <v>68</v>
      </c>
    </row>
    <row r="136" spans="1:1" hidden="1" x14ac:dyDescent="0.25">
      <c r="A136" t="s">
        <v>105</v>
      </c>
    </row>
    <row r="137" spans="1:1" x14ac:dyDescent="0.25">
      <c r="A137" t="s">
        <v>106</v>
      </c>
    </row>
    <row r="138" spans="1:1" x14ac:dyDescent="0.25">
      <c r="A138" t="s">
        <v>107</v>
      </c>
    </row>
    <row r="139" spans="1:1" x14ac:dyDescent="0.25">
      <c r="A139" t="s">
        <v>108</v>
      </c>
    </row>
    <row r="140" spans="1:1" hidden="1" x14ac:dyDescent="0.25">
      <c r="A140" t="s">
        <v>68</v>
      </c>
    </row>
    <row r="141" spans="1:1" hidden="1" x14ac:dyDescent="0.25">
      <c r="A141" t="s">
        <v>109</v>
      </c>
    </row>
    <row r="142" spans="1:1" x14ac:dyDescent="0.25">
      <c r="A142" t="s">
        <v>110</v>
      </c>
    </row>
    <row r="143" spans="1:1" x14ac:dyDescent="0.25">
      <c r="A143" t="s">
        <v>111</v>
      </c>
    </row>
    <row r="144" spans="1:1" x14ac:dyDescent="0.25">
      <c r="A144" t="s">
        <v>112</v>
      </c>
    </row>
    <row r="145" spans="1:1" hidden="1" x14ac:dyDescent="0.25">
      <c r="A145" t="s">
        <v>52</v>
      </c>
    </row>
    <row r="146" spans="1:1" hidden="1" x14ac:dyDescent="0.25">
      <c r="A146" t="s">
        <v>113</v>
      </c>
    </row>
    <row r="147" spans="1:1" hidden="1" x14ac:dyDescent="0.25">
      <c r="A147" t="s">
        <v>114</v>
      </c>
    </row>
    <row r="148" spans="1:1" x14ac:dyDescent="0.25">
      <c r="A148" t="s">
        <v>115</v>
      </c>
    </row>
    <row r="149" spans="1:1" x14ac:dyDescent="0.25">
      <c r="A149" t="s">
        <v>116</v>
      </c>
    </row>
    <row r="150" spans="1:1" hidden="1" x14ac:dyDescent="0.25">
      <c r="A150" t="s">
        <v>67</v>
      </c>
    </row>
    <row r="151" spans="1:1" hidden="1" x14ac:dyDescent="0.25">
      <c r="A151" t="s">
        <v>52</v>
      </c>
    </row>
    <row r="152" spans="1:1" hidden="1" x14ac:dyDescent="0.25">
      <c r="A152" t="s">
        <v>68</v>
      </c>
    </row>
    <row r="153" spans="1:1" hidden="1" x14ac:dyDescent="0.25">
      <c r="A153" t="s">
        <v>117</v>
      </c>
    </row>
    <row r="154" spans="1:1" x14ac:dyDescent="0.25">
      <c r="A154" t="s">
        <v>118</v>
      </c>
    </row>
    <row r="155" spans="1:1" x14ac:dyDescent="0.25">
      <c r="A155" t="s">
        <v>119</v>
      </c>
    </row>
    <row r="156" spans="1:1" x14ac:dyDescent="0.25">
      <c r="A156" t="s">
        <v>120</v>
      </c>
    </row>
    <row r="157" spans="1:1" hidden="1" x14ac:dyDescent="0.25">
      <c r="A157" t="s">
        <v>37</v>
      </c>
    </row>
    <row r="158" spans="1:1" hidden="1" x14ac:dyDescent="0.25">
      <c r="A158" t="s">
        <v>73</v>
      </c>
    </row>
    <row r="159" spans="1:1" hidden="1" x14ac:dyDescent="0.25">
      <c r="A159" t="s">
        <v>121</v>
      </c>
    </row>
    <row r="160" spans="1:1" x14ac:dyDescent="0.25">
      <c r="A160" t="s">
        <v>122</v>
      </c>
    </row>
    <row r="161" spans="1:1" x14ac:dyDescent="0.25">
      <c r="A161" t="s">
        <v>123</v>
      </c>
    </row>
    <row r="162" spans="1:1" x14ac:dyDescent="0.25">
      <c r="A162" t="s">
        <v>124</v>
      </c>
    </row>
    <row r="163" spans="1:1" hidden="1" x14ac:dyDescent="0.25">
      <c r="A163" t="s">
        <v>43</v>
      </c>
    </row>
    <row r="164" spans="1:1" hidden="1" x14ac:dyDescent="0.25">
      <c r="A164" t="s">
        <v>63</v>
      </c>
    </row>
    <row r="165" spans="1:1" hidden="1" x14ac:dyDescent="0.25">
      <c r="A165" t="s">
        <v>125</v>
      </c>
    </row>
    <row r="166" spans="1:1" x14ac:dyDescent="0.25">
      <c r="A166" t="s">
        <v>126</v>
      </c>
    </row>
    <row r="167" spans="1:1" x14ac:dyDescent="0.25">
      <c r="A167" t="s">
        <v>127</v>
      </c>
    </row>
    <row r="168" spans="1:1" hidden="1" x14ac:dyDescent="0.25">
      <c r="A168" t="s">
        <v>67</v>
      </c>
    </row>
    <row r="169" spans="1:1" hidden="1" x14ac:dyDescent="0.25">
      <c r="A169" t="s">
        <v>1</v>
      </c>
    </row>
    <row r="170" spans="1:1" hidden="1" x14ac:dyDescent="0.25">
      <c r="A170" t="s">
        <v>68</v>
      </c>
    </row>
    <row r="171" spans="1:1" hidden="1" x14ac:dyDescent="0.25">
      <c r="A171" t="s">
        <v>128</v>
      </c>
    </row>
    <row r="172" spans="1:1" x14ac:dyDescent="0.25">
      <c r="A172" t="s">
        <v>129</v>
      </c>
    </row>
    <row r="173" spans="1:1" x14ac:dyDescent="0.25">
      <c r="A173" t="s">
        <v>130</v>
      </c>
    </row>
    <row r="174" spans="1:1" x14ac:dyDescent="0.25">
      <c r="A174" t="s">
        <v>164</v>
      </c>
    </row>
    <row r="175" spans="1:1" hidden="1" x14ac:dyDescent="0.25">
      <c r="A175" t="s">
        <v>73</v>
      </c>
    </row>
    <row r="176" spans="1:1" hidden="1" x14ac:dyDescent="0.25">
      <c r="A176" t="s">
        <v>132</v>
      </c>
    </row>
    <row r="177" spans="1:1" x14ac:dyDescent="0.25">
      <c r="A177" t="s">
        <v>133</v>
      </c>
    </row>
    <row r="178" spans="1:1" x14ac:dyDescent="0.25">
      <c r="A178" t="s">
        <v>134</v>
      </c>
    </row>
    <row r="179" spans="1:1" x14ac:dyDescent="0.25">
      <c r="A179" t="s">
        <v>135</v>
      </c>
    </row>
    <row r="180" spans="1:1" hidden="1" x14ac:dyDescent="0.25">
      <c r="A180" t="s">
        <v>136</v>
      </c>
    </row>
    <row r="181" spans="1:1" hidden="1" x14ac:dyDescent="0.25">
      <c r="A181" t="s">
        <v>68</v>
      </c>
    </row>
    <row r="182" spans="1:1" hidden="1" x14ac:dyDescent="0.25">
      <c r="A182" t="s">
        <v>137</v>
      </c>
    </row>
    <row r="183" spans="1:1" x14ac:dyDescent="0.25">
      <c r="A183" t="s">
        <v>138</v>
      </c>
    </row>
    <row r="184" spans="1:1" x14ac:dyDescent="0.25">
      <c r="A184" t="s">
        <v>139</v>
      </c>
    </row>
    <row r="185" spans="1:1" x14ac:dyDescent="0.25">
      <c r="A185" t="s">
        <v>140</v>
      </c>
    </row>
    <row r="186" spans="1:1" hidden="1" x14ac:dyDescent="0.25">
      <c r="A186" t="s">
        <v>68</v>
      </c>
    </row>
    <row r="187" spans="1:1" hidden="1" x14ac:dyDescent="0.25">
      <c r="A187" t="s">
        <v>141</v>
      </c>
    </row>
    <row r="188" spans="1:1" x14ac:dyDescent="0.25">
      <c r="A188" t="s">
        <v>142</v>
      </c>
    </row>
    <row r="189" spans="1:1" x14ac:dyDescent="0.25">
      <c r="A189" t="s">
        <v>143</v>
      </c>
    </row>
    <row r="190" spans="1:1" x14ac:dyDescent="0.25">
      <c r="A190" t="s">
        <v>144</v>
      </c>
    </row>
    <row r="191" spans="1:1" hidden="1" x14ac:dyDescent="0.25">
      <c r="A191" t="s">
        <v>68</v>
      </c>
    </row>
    <row r="192" spans="1:1" hidden="1" x14ac:dyDescent="0.25">
      <c r="A192" t="s">
        <v>145</v>
      </c>
    </row>
    <row r="193" spans="1:1" x14ac:dyDescent="0.25">
      <c r="A193" t="s">
        <v>146</v>
      </c>
    </row>
    <row r="194" spans="1:1" x14ac:dyDescent="0.25">
      <c r="A194" t="s">
        <v>147</v>
      </c>
    </row>
    <row r="195" spans="1:1" x14ac:dyDescent="0.25">
      <c r="A195" t="s">
        <v>148</v>
      </c>
    </row>
    <row r="196" spans="1:1" hidden="1" x14ac:dyDescent="0.25">
      <c r="A196" t="s">
        <v>1</v>
      </c>
    </row>
    <row r="197" spans="1:1" hidden="1" x14ac:dyDescent="0.25">
      <c r="A197" t="s">
        <v>3</v>
      </c>
    </row>
    <row r="198" spans="1:1" hidden="1" x14ac:dyDescent="0.25">
      <c r="A198" t="s">
        <v>149</v>
      </c>
    </row>
    <row r="199" spans="1:1" x14ac:dyDescent="0.25">
      <c r="A199" t="s">
        <v>150</v>
      </c>
    </row>
    <row r="200" spans="1:1" x14ac:dyDescent="0.25">
      <c r="A200" t="s">
        <v>151</v>
      </c>
    </row>
    <row r="201" spans="1:1" x14ac:dyDescent="0.25">
      <c r="A201" t="s">
        <v>152</v>
      </c>
    </row>
    <row r="202" spans="1:1" hidden="1" x14ac:dyDescent="0.25">
      <c r="A202" t="s">
        <v>153</v>
      </c>
    </row>
    <row r="203" spans="1:1" hidden="1" x14ac:dyDescent="0.25">
      <c r="A203" t="s">
        <v>154</v>
      </c>
    </row>
    <row r="204" spans="1:1" hidden="1" x14ac:dyDescent="0.25">
      <c r="A204" t="s">
        <v>155</v>
      </c>
    </row>
    <row r="205" spans="1:1" x14ac:dyDescent="0.25">
      <c r="A205" t="s">
        <v>156</v>
      </c>
    </row>
    <row r="206" spans="1:1" x14ac:dyDescent="0.25">
      <c r="A206" t="s">
        <v>157</v>
      </c>
    </row>
    <row r="207" spans="1:1" hidden="1" x14ac:dyDescent="0.25">
      <c r="A207" t="s">
        <v>67</v>
      </c>
    </row>
    <row r="208" spans="1:1" hidden="1" x14ac:dyDescent="0.25">
      <c r="A208" t="s">
        <v>158</v>
      </c>
    </row>
    <row r="209" spans="1:1" hidden="1" x14ac:dyDescent="0.25">
      <c r="A209" t="s">
        <v>159</v>
      </c>
    </row>
    <row r="210" spans="1:1" hidden="1" x14ac:dyDescent="0.25">
      <c r="A210" t="s">
        <v>160</v>
      </c>
    </row>
    <row r="211" spans="1:1" hidden="1" x14ac:dyDescent="0.25">
      <c r="A211" t="s">
        <v>160</v>
      </c>
    </row>
    <row r="212" spans="1:1" hidden="1" x14ac:dyDescent="0.25">
      <c r="A212" t="s">
        <v>160</v>
      </c>
    </row>
    <row r="213" spans="1:1" hidden="1" x14ac:dyDescent="0.25">
      <c r="A213" t="s">
        <v>160</v>
      </c>
    </row>
    <row r="214" spans="1:1" hidden="1" x14ac:dyDescent="0.25">
      <c r="A214" t="s">
        <v>160</v>
      </c>
    </row>
    <row r="215" spans="1:1" hidden="1" x14ac:dyDescent="0.25">
      <c r="A215" t="s">
        <v>160</v>
      </c>
    </row>
    <row r="216" spans="1:1" hidden="1" x14ac:dyDescent="0.25">
      <c r="A216" t="s">
        <v>160</v>
      </c>
    </row>
    <row r="217" spans="1:1" hidden="1" x14ac:dyDescent="0.25">
      <c r="A217" t="s">
        <v>160</v>
      </c>
    </row>
    <row r="218" spans="1:1" hidden="1" x14ac:dyDescent="0.25">
      <c r="A218" t="s">
        <v>160</v>
      </c>
    </row>
    <row r="219" spans="1:1" hidden="1" x14ac:dyDescent="0.25">
      <c r="A219" t="s">
        <v>160</v>
      </c>
    </row>
    <row r="220" spans="1:1" hidden="1" x14ac:dyDescent="0.25">
      <c r="A220" t="s">
        <v>160</v>
      </c>
    </row>
    <row r="221" spans="1:1" hidden="1" x14ac:dyDescent="0.25">
      <c r="A221" t="s">
        <v>160</v>
      </c>
    </row>
    <row r="222" spans="1:1" hidden="1" x14ac:dyDescent="0.25">
      <c r="A222" t="s">
        <v>160</v>
      </c>
    </row>
    <row r="223" spans="1:1" hidden="1" x14ac:dyDescent="0.25">
      <c r="A223" t="s">
        <v>160</v>
      </c>
    </row>
    <row r="224" spans="1:1" hidden="1" x14ac:dyDescent="0.25">
      <c r="A224" t="s">
        <v>160</v>
      </c>
    </row>
    <row r="225" spans="1:1" hidden="1" x14ac:dyDescent="0.25">
      <c r="A225" t="s">
        <v>160</v>
      </c>
    </row>
    <row r="226" spans="1:1" hidden="1" x14ac:dyDescent="0.25">
      <c r="A226" t="s">
        <v>160</v>
      </c>
    </row>
    <row r="227" spans="1:1" hidden="1" x14ac:dyDescent="0.25">
      <c r="A227" t="s">
        <v>160</v>
      </c>
    </row>
    <row r="228" spans="1:1" hidden="1" x14ac:dyDescent="0.25">
      <c r="A228" t="s">
        <v>160</v>
      </c>
    </row>
    <row r="229" spans="1:1" hidden="1" x14ac:dyDescent="0.25">
      <c r="A229" t="s">
        <v>160</v>
      </c>
    </row>
    <row r="230" spans="1:1" hidden="1" x14ac:dyDescent="0.25">
      <c r="A230" t="s">
        <v>160</v>
      </c>
    </row>
    <row r="231" spans="1:1" hidden="1" x14ac:dyDescent="0.25">
      <c r="A231" t="s">
        <v>160</v>
      </c>
    </row>
    <row r="232" spans="1:1" hidden="1" x14ac:dyDescent="0.25">
      <c r="A232" t="s">
        <v>160</v>
      </c>
    </row>
    <row r="233" spans="1:1" hidden="1" x14ac:dyDescent="0.25">
      <c r="A233" t="s">
        <v>160</v>
      </c>
    </row>
    <row r="234" spans="1:1" hidden="1" x14ac:dyDescent="0.25">
      <c r="A234" t="s">
        <v>160</v>
      </c>
    </row>
    <row r="235" spans="1:1" hidden="1" x14ac:dyDescent="0.25">
      <c r="A235" t="s">
        <v>160</v>
      </c>
    </row>
    <row r="236" spans="1:1" hidden="1" x14ac:dyDescent="0.25">
      <c r="A236" t="s">
        <v>160</v>
      </c>
    </row>
    <row r="237" spans="1:1" hidden="1" x14ac:dyDescent="0.25">
      <c r="A237" t="s">
        <v>160</v>
      </c>
    </row>
    <row r="238" spans="1:1" hidden="1" x14ac:dyDescent="0.25">
      <c r="A238" t="s">
        <v>160</v>
      </c>
    </row>
    <row r="239" spans="1:1" hidden="1" x14ac:dyDescent="0.25">
      <c r="A239" t="s">
        <v>160</v>
      </c>
    </row>
    <row r="240" spans="1:1" hidden="1" x14ac:dyDescent="0.25">
      <c r="A240" t="s">
        <v>160</v>
      </c>
    </row>
    <row r="241" spans="1:1" hidden="1" x14ac:dyDescent="0.25">
      <c r="A241" t="s">
        <v>160</v>
      </c>
    </row>
    <row r="242" spans="1:1" hidden="1" x14ac:dyDescent="0.25">
      <c r="A242" t="s">
        <v>160</v>
      </c>
    </row>
    <row r="243" spans="1:1" hidden="1" x14ac:dyDescent="0.25">
      <c r="A243" t="s">
        <v>160</v>
      </c>
    </row>
    <row r="244" spans="1:1" hidden="1" x14ac:dyDescent="0.25">
      <c r="A244" t="s">
        <v>160</v>
      </c>
    </row>
    <row r="245" spans="1:1" hidden="1" x14ac:dyDescent="0.25">
      <c r="A245" t="s">
        <v>160</v>
      </c>
    </row>
    <row r="246" spans="1:1" hidden="1" x14ac:dyDescent="0.25">
      <c r="A246" t="s">
        <v>160</v>
      </c>
    </row>
    <row r="247" spans="1:1" hidden="1" x14ac:dyDescent="0.25">
      <c r="A247" t="s">
        <v>160</v>
      </c>
    </row>
    <row r="248" spans="1:1" hidden="1" x14ac:dyDescent="0.25">
      <c r="A248" t="s">
        <v>160</v>
      </c>
    </row>
    <row r="249" spans="1:1" hidden="1" x14ac:dyDescent="0.25">
      <c r="A249" t="s">
        <v>160</v>
      </c>
    </row>
    <row r="250" spans="1:1" hidden="1" x14ac:dyDescent="0.25">
      <c r="A250" t="s">
        <v>160</v>
      </c>
    </row>
    <row r="251" spans="1:1" hidden="1" x14ac:dyDescent="0.25">
      <c r="A251" t="s">
        <v>160</v>
      </c>
    </row>
    <row r="252" spans="1:1" hidden="1" x14ac:dyDescent="0.25">
      <c r="A252" t="s">
        <v>160</v>
      </c>
    </row>
    <row r="253" spans="1:1" hidden="1" x14ac:dyDescent="0.25">
      <c r="A253" t="s">
        <v>160</v>
      </c>
    </row>
    <row r="254" spans="1:1" hidden="1" x14ac:dyDescent="0.25">
      <c r="A254" t="s">
        <v>160</v>
      </c>
    </row>
    <row r="255" spans="1:1" hidden="1" x14ac:dyDescent="0.25">
      <c r="A255" t="s">
        <v>160</v>
      </c>
    </row>
    <row r="256" spans="1:1" hidden="1" x14ac:dyDescent="0.25">
      <c r="A256" t="s">
        <v>160</v>
      </c>
    </row>
    <row r="257" spans="1:1" hidden="1" x14ac:dyDescent="0.25">
      <c r="A257" t="s">
        <v>160</v>
      </c>
    </row>
    <row r="258" spans="1:1" hidden="1" x14ac:dyDescent="0.25">
      <c r="A258" t="s">
        <v>160</v>
      </c>
    </row>
    <row r="259" spans="1:1" hidden="1" x14ac:dyDescent="0.25">
      <c r="A259" t="s">
        <v>160</v>
      </c>
    </row>
    <row r="260" spans="1:1" hidden="1" x14ac:dyDescent="0.25">
      <c r="A260" t="s">
        <v>160</v>
      </c>
    </row>
    <row r="261" spans="1:1" hidden="1" x14ac:dyDescent="0.25">
      <c r="A261" t="s">
        <v>160</v>
      </c>
    </row>
    <row r="262" spans="1:1" hidden="1" x14ac:dyDescent="0.25">
      <c r="A262" t="s">
        <v>160</v>
      </c>
    </row>
    <row r="263" spans="1:1" hidden="1" x14ac:dyDescent="0.25">
      <c r="A263" t="s">
        <v>160</v>
      </c>
    </row>
    <row r="264" spans="1:1" hidden="1" x14ac:dyDescent="0.25">
      <c r="A264" t="s">
        <v>160</v>
      </c>
    </row>
    <row r="265" spans="1:1" hidden="1" x14ac:dyDescent="0.25">
      <c r="A265" t="s">
        <v>160</v>
      </c>
    </row>
    <row r="266" spans="1:1" hidden="1" x14ac:dyDescent="0.25">
      <c r="A266" t="s">
        <v>160</v>
      </c>
    </row>
    <row r="267" spans="1:1" hidden="1" x14ac:dyDescent="0.25">
      <c r="A267" t="s">
        <v>160</v>
      </c>
    </row>
    <row r="268" spans="1:1" hidden="1" x14ac:dyDescent="0.25">
      <c r="A268" t="s">
        <v>160</v>
      </c>
    </row>
    <row r="269" spans="1:1" hidden="1" x14ac:dyDescent="0.25">
      <c r="A269" t="s">
        <v>160</v>
      </c>
    </row>
    <row r="270" spans="1:1" hidden="1" x14ac:dyDescent="0.25">
      <c r="A270" t="s">
        <v>160</v>
      </c>
    </row>
    <row r="271" spans="1:1" hidden="1" x14ac:dyDescent="0.25">
      <c r="A271" t="s">
        <v>160</v>
      </c>
    </row>
    <row r="272" spans="1:1" hidden="1" x14ac:dyDescent="0.25">
      <c r="A272" t="s">
        <v>160</v>
      </c>
    </row>
    <row r="273" spans="1:1" hidden="1" x14ac:dyDescent="0.25">
      <c r="A273" t="s">
        <v>160</v>
      </c>
    </row>
    <row r="274" spans="1:1" hidden="1" x14ac:dyDescent="0.25">
      <c r="A274" t="s">
        <v>160</v>
      </c>
    </row>
    <row r="275" spans="1:1" hidden="1" x14ac:dyDescent="0.25">
      <c r="A275" t="s">
        <v>160</v>
      </c>
    </row>
    <row r="276" spans="1:1" hidden="1" x14ac:dyDescent="0.25">
      <c r="A276" t="s">
        <v>160</v>
      </c>
    </row>
    <row r="277" spans="1:1" hidden="1" x14ac:dyDescent="0.25">
      <c r="A277" t="s">
        <v>160</v>
      </c>
    </row>
    <row r="278" spans="1:1" hidden="1" x14ac:dyDescent="0.25">
      <c r="A278" t="s">
        <v>160</v>
      </c>
    </row>
    <row r="279" spans="1:1" hidden="1" x14ac:dyDescent="0.25">
      <c r="A279" t="s">
        <v>160</v>
      </c>
    </row>
    <row r="280" spans="1:1" hidden="1" x14ac:dyDescent="0.25">
      <c r="A280" t="s">
        <v>160</v>
      </c>
    </row>
    <row r="281" spans="1:1" hidden="1" x14ac:dyDescent="0.25">
      <c r="A281" t="s">
        <v>160</v>
      </c>
    </row>
    <row r="282" spans="1:1" hidden="1" x14ac:dyDescent="0.25">
      <c r="A282" t="s">
        <v>160</v>
      </c>
    </row>
    <row r="283" spans="1:1" hidden="1" x14ac:dyDescent="0.25">
      <c r="A283" t="s">
        <v>160</v>
      </c>
    </row>
    <row r="284" spans="1:1" hidden="1" x14ac:dyDescent="0.25">
      <c r="A284" t="s">
        <v>160</v>
      </c>
    </row>
    <row r="285" spans="1:1" hidden="1" x14ac:dyDescent="0.25">
      <c r="A285" t="s">
        <v>160</v>
      </c>
    </row>
    <row r="286" spans="1:1" hidden="1" x14ac:dyDescent="0.25">
      <c r="A286" t="s">
        <v>160</v>
      </c>
    </row>
    <row r="287" spans="1:1" hidden="1" x14ac:dyDescent="0.25">
      <c r="A287" t="s">
        <v>160</v>
      </c>
    </row>
    <row r="288" spans="1:1" hidden="1" x14ac:dyDescent="0.25">
      <c r="A288" t="s">
        <v>160</v>
      </c>
    </row>
    <row r="289" spans="1:1" hidden="1" x14ac:dyDescent="0.25">
      <c r="A289" t="s">
        <v>160</v>
      </c>
    </row>
    <row r="290" spans="1:1" hidden="1" x14ac:dyDescent="0.25">
      <c r="A290" t="s">
        <v>160</v>
      </c>
    </row>
    <row r="291" spans="1:1" hidden="1" x14ac:dyDescent="0.25">
      <c r="A291" t="s">
        <v>160</v>
      </c>
    </row>
    <row r="292" spans="1:1" hidden="1" x14ac:dyDescent="0.25">
      <c r="A292" t="s">
        <v>160</v>
      </c>
    </row>
    <row r="293" spans="1:1" hidden="1" x14ac:dyDescent="0.25">
      <c r="A293" t="s">
        <v>160</v>
      </c>
    </row>
    <row r="294" spans="1:1" hidden="1" x14ac:dyDescent="0.25">
      <c r="A294" t="s">
        <v>160</v>
      </c>
    </row>
    <row r="295" spans="1:1" hidden="1" x14ac:dyDescent="0.25">
      <c r="A295" t="s">
        <v>160</v>
      </c>
    </row>
    <row r="296" spans="1:1" hidden="1" x14ac:dyDescent="0.25">
      <c r="A296" t="s">
        <v>160</v>
      </c>
    </row>
    <row r="297" spans="1:1" hidden="1" x14ac:dyDescent="0.25">
      <c r="A297" t="s">
        <v>160</v>
      </c>
    </row>
    <row r="298" spans="1:1" hidden="1" x14ac:dyDescent="0.25">
      <c r="A298" t="s">
        <v>160</v>
      </c>
    </row>
    <row r="299" spans="1:1" hidden="1" x14ac:dyDescent="0.25">
      <c r="A299" t="s">
        <v>160</v>
      </c>
    </row>
    <row r="300" spans="1:1" hidden="1" x14ac:dyDescent="0.25">
      <c r="A300" t="s">
        <v>160</v>
      </c>
    </row>
    <row r="301" spans="1:1" hidden="1" x14ac:dyDescent="0.25">
      <c r="A301" t="s">
        <v>160</v>
      </c>
    </row>
    <row r="302" spans="1:1" hidden="1" x14ac:dyDescent="0.25">
      <c r="A302" t="s">
        <v>160</v>
      </c>
    </row>
    <row r="303" spans="1:1" hidden="1" x14ac:dyDescent="0.25">
      <c r="A303" t="s">
        <v>160</v>
      </c>
    </row>
    <row r="304" spans="1:1" hidden="1" x14ac:dyDescent="0.25">
      <c r="A304" t="s">
        <v>160</v>
      </c>
    </row>
    <row r="305" spans="1:1" hidden="1" x14ac:dyDescent="0.25">
      <c r="A305" t="s">
        <v>160</v>
      </c>
    </row>
    <row r="306" spans="1:1" hidden="1" x14ac:dyDescent="0.25">
      <c r="A306" t="s">
        <v>160</v>
      </c>
    </row>
    <row r="307" spans="1:1" hidden="1" x14ac:dyDescent="0.25">
      <c r="A307" t="s">
        <v>160</v>
      </c>
    </row>
    <row r="308" spans="1:1" hidden="1" x14ac:dyDescent="0.25">
      <c r="A308" t="s">
        <v>160</v>
      </c>
    </row>
    <row r="309" spans="1:1" hidden="1" x14ac:dyDescent="0.25">
      <c r="A309" t="s">
        <v>160</v>
      </c>
    </row>
    <row r="310" spans="1:1" hidden="1" x14ac:dyDescent="0.25">
      <c r="A310" t="s">
        <v>160</v>
      </c>
    </row>
    <row r="311" spans="1:1" hidden="1" x14ac:dyDescent="0.25">
      <c r="A311" t="s">
        <v>160</v>
      </c>
    </row>
    <row r="312" spans="1:1" hidden="1" x14ac:dyDescent="0.25">
      <c r="A312" t="s">
        <v>160</v>
      </c>
    </row>
    <row r="313" spans="1:1" hidden="1" x14ac:dyDescent="0.25">
      <c r="A313" t="s">
        <v>160</v>
      </c>
    </row>
    <row r="314" spans="1:1" hidden="1" x14ac:dyDescent="0.25">
      <c r="A314" t="s">
        <v>160</v>
      </c>
    </row>
    <row r="315" spans="1:1" hidden="1" x14ac:dyDescent="0.25">
      <c r="A315" t="s">
        <v>160</v>
      </c>
    </row>
    <row r="316" spans="1:1" hidden="1" x14ac:dyDescent="0.25">
      <c r="A316" t="s">
        <v>160</v>
      </c>
    </row>
    <row r="317" spans="1:1" hidden="1" x14ac:dyDescent="0.25">
      <c r="A317" t="s">
        <v>160</v>
      </c>
    </row>
    <row r="318" spans="1:1" hidden="1" x14ac:dyDescent="0.25">
      <c r="A318" t="s">
        <v>160</v>
      </c>
    </row>
    <row r="319" spans="1:1" hidden="1" x14ac:dyDescent="0.25">
      <c r="A319" t="s">
        <v>160</v>
      </c>
    </row>
    <row r="320" spans="1:1" hidden="1" x14ac:dyDescent="0.25">
      <c r="A320" t="s">
        <v>160</v>
      </c>
    </row>
    <row r="321" spans="1:1" hidden="1" x14ac:dyDescent="0.25">
      <c r="A321" t="s">
        <v>160</v>
      </c>
    </row>
    <row r="322" spans="1:1" hidden="1" x14ac:dyDescent="0.25">
      <c r="A322" t="s">
        <v>160</v>
      </c>
    </row>
    <row r="323" spans="1:1" hidden="1" x14ac:dyDescent="0.25">
      <c r="A323" t="s">
        <v>160</v>
      </c>
    </row>
    <row r="324" spans="1:1" hidden="1" x14ac:dyDescent="0.25">
      <c r="A324" t="s">
        <v>160</v>
      </c>
    </row>
    <row r="325" spans="1:1" hidden="1" x14ac:dyDescent="0.25">
      <c r="A325" t="s">
        <v>160</v>
      </c>
    </row>
    <row r="326" spans="1:1" hidden="1" x14ac:dyDescent="0.25">
      <c r="A326" t="s">
        <v>160</v>
      </c>
    </row>
    <row r="327" spans="1:1" hidden="1" x14ac:dyDescent="0.25">
      <c r="A327" t="s">
        <v>160</v>
      </c>
    </row>
    <row r="328" spans="1:1" hidden="1" x14ac:dyDescent="0.25">
      <c r="A328" t="s">
        <v>160</v>
      </c>
    </row>
    <row r="329" spans="1:1" hidden="1" x14ac:dyDescent="0.25">
      <c r="A329" t="s">
        <v>160</v>
      </c>
    </row>
    <row r="330" spans="1:1" hidden="1" x14ac:dyDescent="0.25">
      <c r="A330" t="s">
        <v>160</v>
      </c>
    </row>
    <row r="331" spans="1:1" hidden="1" x14ac:dyDescent="0.25">
      <c r="A331" t="s">
        <v>160</v>
      </c>
    </row>
    <row r="332" spans="1:1" hidden="1" x14ac:dyDescent="0.25">
      <c r="A332" t="s">
        <v>160</v>
      </c>
    </row>
    <row r="333" spans="1:1" hidden="1" x14ac:dyDescent="0.25">
      <c r="A333" t="s">
        <v>160</v>
      </c>
    </row>
    <row r="334" spans="1:1" hidden="1" x14ac:dyDescent="0.25">
      <c r="A334" t="s">
        <v>160</v>
      </c>
    </row>
    <row r="335" spans="1:1" hidden="1" x14ac:dyDescent="0.25">
      <c r="A335" t="s">
        <v>160</v>
      </c>
    </row>
    <row r="336" spans="1:1" hidden="1" x14ac:dyDescent="0.25">
      <c r="A336" t="s">
        <v>160</v>
      </c>
    </row>
    <row r="337" spans="1:1" hidden="1" x14ac:dyDescent="0.25">
      <c r="A337" t="s">
        <v>160</v>
      </c>
    </row>
    <row r="338" spans="1:1" hidden="1" x14ac:dyDescent="0.25">
      <c r="A338" t="s">
        <v>160</v>
      </c>
    </row>
    <row r="339" spans="1:1" hidden="1" x14ac:dyDescent="0.25">
      <c r="A339" t="s">
        <v>160</v>
      </c>
    </row>
    <row r="340" spans="1:1" hidden="1" x14ac:dyDescent="0.25">
      <c r="A340" t="s">
        <v>160</v>
      </c>
    </row>
    <row r="341" spans="1:1" hidden="1" x14ac:dyDescent="0.25">
      <c r="A341" t="s">
        <v>160</v>
      </c>
    </row>
    <row r="342" spans="1:1" hidden="1" x14ac:dyDescent="0.25">
      <c r="A342" t="s">
        <v>160</v>
      </c>
    </row>
    <row r="343" spans="1:1" hidden="1" x14ac:dyDescent="0.25">
      <c r="A343" t="s">
        <v>160</v>
      </c>
    </row>
    <row r="344" spans="1:1" hidden="1" x14ac:dyDescent="0.25">
      <c r="A344" t="s">
        <v>160</v>
      </c>
    </row>
    <row r="345" spans="1:1" hidden="1" x14ac:dyDescent="0.25">
      <c r="A345" t="s">
        <v>160</v>
      </c>
    </row>
    <row r="346" spans="1:1" hidden="1" x14ac:dyDescent="0.25">
      <c r="A346" t="s">
        <v>160</v>
      </c>
    </row>
    <row r="347" spans="1:1" hidden="1" x14ac:dyDescent="0.25">
      <c r="A347" t="s">
        <v>160</v>
      </c>
    </row>
    <row r="348" spans="1:1" hidden="1" x14ac:dyDescent="0.25">
      <c r="A348" t="s">
        <v>160</v>
      </c>
    </row>
    <row r="349" spans="1:1" hidden="1" x14ac:dyDescent="0.25">
      <c r="A349" t="s">
        <v>160</v>
      </c>
    </row>
    <row r="350" spans="1:1" hidden="1" x14ac:dyDescent="0.25">
      <c r="A350" t="s">
        <v>160</v>
      </c>
    </row>
    <row r="351" spans="1:1" hidden="1" x14ac:dyDescent="0.25">
      <c r="A351" t="s">
        <v>160</v>
      </c>
    </row>
    <row r="352" spans="1:1" hidden="1" x14ac:dyDescent="0.25">
      <c r="A352" t="s">
        <v>160</v>
      </c>
    </row>
    <row r="353" spans="1:1" hidden="1" x14ac:dyDescent="0.25">
      <c r="A353" t="s">
        <v>160</v>
      </c>
    </row>
    <row r="354" spans="1:1" hidden="1" x14ac:dyDescent="0.25">
      <c r="A354" t="s">
        <v>160</v>
      </c>
    </row>
    <row r="355" spans="1:1" hidden="1" x14ac:dyDescent="0.25">
      <c r="A355" t="s">
        <v>160</v>
      </c>
    </row>
    <row r="356" spans="1:1" hidden="1" x14ac:dyDescent="0.25">
      <c r="A356" t="s">
        <v>160</v>
      </c>
    </row>
    <row r="357" spans="1:1" hidden="1" x14ac:dyDescent="0.25">
      <c r="A357" t="s">
        <v>160</v>
      </c>
    </row>
    <row r="358" spans="1:1" hidden="1" x14ac:dyDescent="0.25">
      <c r="A358" t="s">
        <v>160</v>
      </c>
    </row>
    <row r="359" spans="1:1" hidden="1" x14ac:dyDescent="0.25">
      <c r="A359" t="s">
        <v>160</v>
      </c>
    </row>
    <row r="360" spans="1:1" hidden="1" x14ac:dyDescent="0.25">
      <c r="A360" t="s">
        <v>160</v>
      </c>
    </row>
    <row r="361" spans="1:1" hidden="1" x14ac:dyDescent="0.25">
      <c r="A361" t="s">
        <v>160</v>
      </c>
    </row>
    <row r="362" spans="1:1" hidden="1" x14ac:dyDescent="0.25">
      <c r="A362" t="s">
        <v>160</v>
      </c>
    </row>
    <row r="363" spans="1:1" hidden="1" x14ac:dyDescent="0.25">
      <c r="A363" t="s">
        <v>160</v>
      </c>
    </row>
    <row r="364" spans="1:1" hidden="1" x14ac:dyDescent="0.25">
      <c r="A364" t="s">
        <v>160</v>
      </c>
    </row>
    <row r="365" spans="1:1" hidden="1" x14ac:dyDescent="0.25">
      <c r="A365" t="s">
        <v>160</v>
      </c>
    </row>
    <row r="366" spans="1:1" hidden="1" x14ac:dyDescent="0.25">
      <c r="A366" t="s">
        <v>160</v>
      </c>
    </row>
    <row r="367" spans="1:1" hidden="1" x14ac:dyDescent="0.25">
      <c r="A367" t="s">
        <v>160</v>
      </c>
    </row>
    <row r="368" spans="1:1" hidden="1" x14ac:dyDescent="0.25">
      <c r="A368" t="s">
        <v>160</v>
      </c>
    </row>
    <row r="369" spans="1:1" hidden="1" x14ac:dyDescent="0.25">
      <c r="A369" t="s">
        <v>160</v>
      </c>
    </row>
    <row r="370" spans="1:1" hidden="1" x14ac:dyDescent="0.25">
      <c r="A370" t="s">
        <v>160</v>
      </c>
    </row>
    <row r="371" spans="1:1" hidden="1" x14ac:dyDescent="0.25">
      <c r="A371" t="s">
        <v>160</v>
      </c>
    </row>
    <row r="372" spans="1:1" hidden="1" x14ac:dyDescent="0.25">
      <c r="A372" t="s">
        <v>160</v>
      </c>
    </row>
    <row r="373" spans="1:1" hidden="1" x14ac:dyDescent="0.25">
      <c r="A373" t="s">
        <v>160</v>
      </c>
    </row>
    <row r="374" spans="1:1" hidden="1" x14ac:dyDescent="0.25">
      <c r="A374" t="s">
        <v>160</v>
      </c>
    </row>
    <row r="375" spans="1:1" hidden="1" x14ac:dyDescent="0.25">
      <c r="A375" t="s">
        <v>160</v>
      </c>
    </row>
    <row r="376" spans="1:1" hidden="1" x14ac:dyDescent="0.25">
      <c r="A376" t="s">
        <v>160</v>
      </c>
    </row>
    <row r="377" spans="1:1" hidden="1" x14ac:dyDescent="0.25">
      <c r="A377" t="s">
        <v>160</v>
      </c>
    </row>
    <row r="378" spans="1:1" hidden="1" x14ac:dyDescent="0.25">
      <c r="A378" t="s">
        <v>160</v>
      </c>
    </row>
    <row r="379" spans="1:1" hidden="1" x14ac:dyDescent="0.25">
      <c r="A379" t="s">
        <v>160</v>
      </c>
    </row>
    <row r="380" spans="1:1" hidden="1" x14ac:dyDescent="0.25">
      <c r="A380" t="s">
        <v>160</v>
      </c>
    </row>
    <row r="381" spans="1:1" hidden="1" x14ac:dyDescent="0.25">
      <c r="A381" t="s">
        <v>160</v>
      </c>
    </row>
    <row r="382" spans="1:1" hidden="1" x14ac:dyDescent="0.25">
      <c r="A382" t="s">
        <v>160</v>
      </c>
    </row>
    <row r="383" spans="1:1" hidden="1" x14ac:dyDescent="0.25">
      <c r="A383" t="s">
        <v>160</v>
      </c>
    </row>
    <row r="384" spans="1:1" hidden="1" x14ac:dyDescent="0.25">
      <c r="A384" t="s">
        <v>160</v>
      </c>
    </row>
    <row r="385" spans="1:1" hidden="1" x14ac:dyDescent="0.25">
      <c r="A385" t="s">
        <v>160</v>
      </c>
    </row>
    <row r="386" spans="1:1" hidden="1" x14ac:dyDescent="0.25">
      <c r="A386" t="s">
        <v>160</v>
      </c>
    </row>
    <row r="387" spans="1:1" hidden="1" x14ac:dyDescent="0.25">
      <c r="A387" t="s">
        <v>160</v>
      </c>
    </row>
    <row r="388" spans="1:1" hidden="1" x14ac:dyDescent="0.25">
      <c r="A388" t="s">
        <v>160</v>
      </c>
    </row>
    <row r="389" spans="1:1" hidden="1" x14ac:dyDescent="0.25">
      <c r="A389" t="s">
        <v>160</v>
      </c>
    </row>
    <row r="390" spans="1:1" hidden="1" x14ac:dyDescent="0.25">
      <c r="A390" t="s">
        <v>160</v>
      </c>
    </row>
    <row r="391" spans="1:1" hidden="1" x14ac:dyDescent="0.25">
      <c r="A391" t="s">
        <v>160</v>
      </c>
    </row>
    <row r="392" spans="1:1" hidden="1" x14ac:dyDescent="0.25">
      <c r="A392" t="s">
        <v>160</v>
      </c>
    </row>
    <row r="393" spans="1:1" hidden="1" x14ac:dyDescent="0.25">
      <c r="A393" t="s">
        <v>160</v>
      </c>
    </row>
    <row r="394" spans="1:1" hidden="1" x14ac:dyDescent="0.25">
      <c r="A394" t="s">
        <v>160</v>
      </c>
    </row>
    <row r="395" spans="1:1" hidden="1" x14ac:dyDescent="0.25">
      <c r="A395" t="s">
        <v>160</v>
      </c>
    </row>
    <row r="396" spans="1:1" hidden="1" x14ac:dyDescent="0.25">
      <c r="A396" t="s">
        <v>160</v>
      </c>
    </row>
    <row r="397" spans="1:1" hidden="1" x14ac:dyDescent="0.25">
      <c r="A397" t="s">
        <v>160</v>
      </c>
    </row>
    <row r="398" spans="1:1" hidden="1" x14ac:dyDescent="0.25">
      <c r="A398" t="s">
        <v>160</v>
      </c>
    </row>
    <row r="399" spans="1:1" hidden="1" x14ac:dyDescent="0.25">
      <c r="A399" t="s">
        <v>160</v>
      </c>
    </row>
    <row r="400" spans="1:1" hidden="1" x14ac:dyDescent="0.25">
      <c r="A400" t="s">
        <v>160</v>
      </c>
    </row>
    <row r="401" spans="1:1" hidden="1" x14ac:dyDescent="0.25">
      <c r="A401" t="s">
        <v>160</v>
      </c>
    </row>
    <row r="402" spans="1:1" hidden="1" x14ac:dyDescent="0.25">
      <c r="A402" t="s">
        <v>160</v>
      </c>
    </row>
    <row r="403" spans="1:1" hidden="1" x14ac:dyDescent="0.25">
      <c r="A403" t="s">
        <v>160</v>
      </c>
    </row>
    <row r="404" spans="1:1" hidden="1" x14ac:dyDescent="0.25">
      <c r="A404" t="s">
        <v>160</v>
      </c>
    </row>
    <row r="405" spans="1:1" hidden="1" x14ac:dyDescent="0.25">
      <c r="A405" t="s">
        <v>160</v>
      </c>
    </row>
    <row r="406" spans="1:1" hidden="1" x14ac:dyDescent="0.25">
      <c r="A406" t="s">
        <v>160</v>
      </c>
    </row>
    <row r="407" spans="1:1" hidden="1" x14ac:dyDescent="0.25">
      <c r="A407" t="s">
        <v>160</v>
      </c>
    </row>
    <row r="408" spans="1:1" hidden="1" x14ac:dyDescent="0.25">
      <c r="A408" t="s">
        <v>160</v>
      </c>
    </row>
    <row r="409" spans="1:1" hidden="1" x14ac:dyDescent="0.25">
      <c r="A409" t="s">
        <v>160</v>
      </c>
    </row>
    <row r="410" spans="1:1" hidden="1" x14ac:dyDescent="0.25">
      <c r="A410" t="s">
        <v>160</v>
      </c>
    </row>
    <row r="411" spans="1:1" hidden="1" x14ac:dyDescent="0.25">
      <c r="A411" t="s">
        <v>160</v>
      </c>
    </row>
    <row r="412" spans="1:1" hidden="1" x14ac:dyDescent="0.25">
      <c r="A412" t="s">
        <v>160</v>
      </c>
    </row>
    <row r="413" spans="1:1" hidden="1" x14ac:dyDescent="0.25">
      <c r="A413" t="s">
        <v>160</v>
      </c>
    </row>
    <row r="414" spans="1:1" hidden="1" x14ac:dyDescent="0.25">
      <c r="A414" t="s">
        <v>160</v>
      </c>
    </row>
    <row r="415" spans="1:1" hidden="1" x14ac:dyDescent="0.25">
      <c r="A415" t="s">
        <v>160</v>
      </c>
    </row>
    <row r="416" spans="1:1" hidden="1" x14ac:dyDescent="0.25">
      <c r="A416" t="s">
        <v>160</v>
      </c>
    </row>
    <row r="417" spans="1:1" hidden="1" x14ac:dyDescent="0.25">
      <c r="A417" t="s">
        <v>160</v>
      </c>
    </row>
    <row r="418" spans="1:1" hidden="1" x14ac:dyDescent="0.25">
      <c r="A418" t="s">
        <v>160</v>
      </c>
    </row>
    <row r="419" spans="1:1" hidden="1" x14ac:dyDescent="0.25">
      <c r="A419" t="s">
        <v>160</v>
      </c>
    </row>
    <row r="420" spans="1:1" hidden="1" x14ac:dyDescent="0.25">
      <c r="A420" t="s">
        <v>160</v>
      </c>
    </row>
    <row r="421" spans="1:1" hidden="1" x14ac:dyDescent="0.25">
      <c r="A421" t="s">
        <v>160</v>
      </c>
    </row>
    <row r="422" spans="1:1" hidden="1" x14ac:dyDescent="0.25">
      <c r="A422" t="s">
        <v>160</v>
      </c>
    </row>
    <row r="423" spans="1:1" hidden="1" x14ac:dyDescent="0.25">
      <c r="A423" t="s">
        <v>160</v>
      </c>
    </row>
    <row r="424" spans="1:1" hidden="1" x14ac:dyDescent="0.25">
      <c r="A424" t="s">
        <v>160</v>
      </c>
    </row>
    <row r="425" spans="1:1" hidden="1" x14ac:dyDescent="0.25">
      <c r="A425" t="s">
        <v>160</v>
      </c>
    </row>
    <row r="426" spans="1:1" hidden="1" x14ac:dyDescent="0.25">
      <c r="A426" t="s">
        <v>160</v>
      </c>
    </row>
    <row r="427" spans="1:1" hidden="1" x14ac:dyDescent="0.25">
      <c r="A427" t="s">
        <v>160</v>
      </c>
    </row>
    <row r="428" spans="1:1" hidden="1" x14ac:dyDescent="0.25">
      <c r="A428" t="s">
        <v>160</v>
      </c>
    </row>
    <row r="429" spans="1:1" hidden="1" x14ac:dyDescent="0.25">
      <c r="A429" t="s">
        <v>160</v>
      </c>
    </row>
    <row r="430" spans="1:1" hidden="1" x14ac:dyDescent="0.25">
      <c r="A430" t="s">
        <v>160</v>
      </c>
    </row>
    <row r="431" spans="1:1" hidden="1" x14ac:dyDescent="0.25">
      <c r="A431" t="s">
        <v>160</v>
      </c>
    </row>
    <row r="432" spans="1:1" hidden="1" x14ac:dyDescent="0.25">
      <c r="A432" t="s">
        <v>160</v>
      </c>
    </row>
    <row r="433" spans="1:1" hidden="1" x14ac:dyDescent="0.25">
      <c r="A433" t="s">
        <v>160</v>
      </c>
    </row>
    <row r="434" spans="1:1" hidden="1" x14ac:dyDescent="0.25">
      <c r="A434" t="s">
        <v>160</v>
      </c>
    </row>
    <row r="435" spans="1:1" hidden="1" x14ac:dyDescent="0.25">
      <c r="A435" t="s">
        <v>160</v>
      </c>
    </row>
    <row r="436" spans="1:1" hidden="1" x14ac:dyDescent="0.25">
      <c r="A436" t="s">
        <v>160</v>
      </c>
    </row>
    <row r="437" spans="1:1" hidden="1" x14ac:dyDescent="0.25">
      <c r="A437" t="s">
        <v>160</v>
      </c>
    </row>
    <row r="438" spans="1:1" hidden="1" x14ac:dyDescent="0.25">
      <c r="A438" t="s">
        <v>160</v>
      </c>
    </row>
    <row r="439" spans="1:1" hidden="1" x14ac:dyDescent="0.25">
      <c r="A439" t="s">
        <v>160</v>
      </c>
    </row>
    <row r="440" spans="1:1" hidden="1" x14ac:dyDescent="0.25">
      <c r="A440" t="s">
        <v>160</v>
      </c>
    </row>
    <row r="441" spans="1:1" hidden="1" x14ac:dyDescent="0.25">
      <c r="A441" t="s">
        <v>160</v>
      </c>
    </row>
    <row r="442" spans="1:1" hidden="1" x14ac:dyDescent="0.25">
      <c r="A442" t="s">
        <v>160</v>
      </c>
    </row>
    <row r="443" spans="1:1" hidden="1" x14ac:dyDescent="0.25">
      <c r="A443" t="s">
        <v>160</v>
      </c>
    </row>
    <row r="444" spans="1:1" hidden="1" x14ac:dyDescent="0.25">
      <c r="A444" t="s">
        <v>160</v>
      </c>
    </row>
    <row r="445" spans="1:1" hidden="1" x14ac:dyDescent="0.25">
      <c r="A445" t="s">
        <v>160</v>
      </c>
    </row>
    <row r="446" spans="1:1" hidden="1" x14ac:dyDescent="0.25">
      <c r="A446" t="s">
        <v>160</v>
      </c>
    </row>
    <row r="447" spans="1:1" hidden="1" x14ac:dyDescent="0.25">
      <c r="A447" t="s">
        <v>160</v>
      </c>
    </row>
    <row r="448" spans="1:1" hidden="1" x14ac:dyDescent="0.25">
      <c r="A448" t="s">
        <v>160</v>
      </c>
    </row>
    <row r="449" spans="1:1" hidden="1" x14ac:dyDescent="0.25">
      <c r="A449" t="s">
        <v>160</v>
      </c>
    </row>
    <row r="450" spans="1:1" hidden="1" x14ac:dyDescent="0.25">
      <c r="A450" t="s">
        <v>160</v>
      </c>
    </row>
    <row r="451" spans="1:1" hidden="1" x14ac:dyDescent="0.25">
      <c r="A451" t="s">
        <v>160</v>
      </c>
    </row>
    <row r="452" spans="1:1" hidden="1" x14ac:dyDescent="0.25">
      <c r="A452" t="s">
        <v>160</v>
      </c>
    </row>
    <row r="453" spans="1:1" hidden="1" x14ac:dyDescent="0.25">
      <c r="A453" t="s">
        <v>160</v>
      </c>
    </row>
    <row r="454" spans="1:1" hidden="1" x14ac:dyDescent="0.25">
      <c r="A454" t="s">
        <v>160</v>
      </c>
    </row>
    <row r="455" spans="1:1" hidden="1" x14ac:dyDescent="0.25">
      <c r="A455" t="s">
        <v>160</v>
      </c>
    </row>
    <row r="456" spans="1:1" hidden="1" x14ac:dyDescent="0.25">
      <c r="A456" t="s">
        <v>160</v>
      </c>
    </row>
    <row r="457" spans="1:1" hidden="1" x14ac:dyDescent="0.25">
      <c r="A457" t="s">
        <v>160</v>
      </c>
    </row>
    <row r="458" spans="1:1" hidden="1" x14ac:dyDescent="0.25">
      <c r="A458" t="s">
        <v>160</v>
      </c>
    </row>
    <row r="459" spans="1:1" hidden="1" x14ac:dyDescent="0.25">
      <c r="A459" t="s">
        <v>160</v>
      </c>
    </row>
    <row r="460" spans="1:1" hidden="1" x14ac:dyDescent="0.25">
      <c r="A460" t="s">
        <v>160</v>
      </c>
    </row>
    <row r="461" spans="1:1" hidden="1" x14ac:dyDescent="0.25">
      <c r="A461" t="s">
        <v>160</v>
      </c>
    </row>
    <row r="462" spans="1:1" hidden="1" x14ac:dyDescent="0.25">
      <c r="A462" t="s">
        <v>160</v>
      </c>
    </row>
    <row r="463" spans="1:1" hidden="1" x14ac:dyDescent="0.25">
      <c r="A463" t="s">
        <v>160</v>
      </c>
    </row>
    <row r="464" spans="1:1" hidden="1" x14ac:dyDescent="0.25">
      <c r="A464" t="s">
        <v>160</v>
      </c>
    </row>
    <row r="465" spans="1:1" hidden="1" x14ac:dyDescent="0.25">
      <c r="A465" t="s">
        <v>160</v>
      </c>
    </row>
    <row r="466" spans="1:1" hidden="1" x14ac:dyDescent="0.25">
      <c r="A466" t="s">
        <v>160</v>
      </c>
    </row>
    <row r="467" spans="1:1" hidden="1" x14ac:dyDescent="0.25">
      <c r="A467" t="s">
        <v>160</v>
      </c>
    </row>
    <row r="468" spans="1:1" hidden="1" x14ac:dyDescent="0.25">
      <c r="A468" t="s">
        <v>160</v>
      </c>
    </row>
    <row r="469" spans="1:1" hidden="1" x14ac:dyDescent="0.25">
      <c r="A469" t="s">
        <v>160</v>
      </c>
    </row>
    <row r="470" spans="1:1" hidden="1" x14ac:dyDescent="0.25">
      <c r="A470" t="s">
        <v>160</v>
      </c>
    </row>
    <row r="471" spans="1:1" hidden="1" x14ac:dyDescent="0.25">
      <c r="A471" t="s">
        <v>160</v>
      </c>
    </row>
    <row r="472" spans="1:1" hidden="1" x14ac:dyDescent="0.25">
      <c r="A472" t="s">
        <v>160</v>
      </c>
    </row>
    <row r="473" spans="1:1" hidden="1" x14ac:dyDescent="0.25">
      <c r="A473" t="s">
        <v>160</v>
      </c>
    </row>
    <row r="474" spans="1:1" hidden="1" x14ac:dyDescent="0.25">
      <c r="A474" t="s">
        <v>160</v>
      </c>
    </row>
    <row r="475" spans="1:1" hidden="1" x14ac:dyDescent="0.25">
      <c r="A475" t="s">
        <v>160</v>
      </c>
    </row>
    <row r="476" spans="1:1" hidden="1" x14ac:dyDescent="0.25">
      <c r="A476" t="s">
        <v>160</v>
      </c>
    </row>
    <row r="477" spans="1:1" hidden="1" x14ac:dyDescent="0.25">
      <c r="A477" t="s">
        <v>160</v>
      </c>
    </row>
    <row r="478" spans="1:1" hidden="1" x14ac:dyDescent="0.25">
      <c r="A478" t="s">
        <v>160</v>
      </c>
    </row>
    <row r="479" spans="1:1" hidden="1" x14ac:dyDescent="0.25">
      <c r="A479" t="s">
        <v>160</v>
      </c>
    </row>
    <row r="480" spans="1:1" hidden="1" x14ac:dyDescent="0.25">
      <c r="A480" t="s">
        <v>160</v>
      </c>
    </row>
    <row r="481" spans="1:1" hidden="1" x14ac:dyDescent="0.25">
      <c r="A481" t="s">
        <v>160</v>
      </c>
    </row>
    <row r="482" spans="1:1" hidden="1" x14ac:dyDescent="0.25">
      <c r="A482" t="s">
        <v>160</v>
      </c>
    </row>
    <row r="483" spans="1:1" hidden="1" x14ac:dyDescent="0.25">
      <c r="A483" t="s">
        <v>160</v>
      </c>
    </row>
    <row r="484" spans="1:1" hidden="1" x14ac:dyDescent="0.25">
      <c r="A484" t="s">
        <v>160</v>
      </c>
    </row>
    <row r="485" spans="1:1" hidden="1" x14ac:dyDescent="0.25">
      <c r="A485" t="s">
        <v>160</v>
      </c>
    </row>
    <row r="486" spans="1:1" hidden="1" x14ac:dyDescent="0.25">
      <c r="A486" t="s">
        <v>160</v>
      </c>
    </row>
    <row r="487" spans="1:1" hidden="1" x14ac:dyDescent="0.25">
      <c r="A487" t="s">
        <v>160</v>
      </c>
    </row>
    <row r="488" spans="1:1" hidden="1" x14ac:dyDescent="0.25">
      <c r="A488" t="s">
        <v>160</v>
      </c>
    </row>
    <row r="489" spans="1:1" hidden="1" x14ac:dyDescent="0.25">
      <c r="A489" t="s">
        <v>160</v>
      </c>
    </row>
    <row r="490" spans="1:1" hidden="1" x14ac:dyDescent="0.25">
      <c r="A490" t="s">
        <v>160</v>
      </c>
    </row>
    <row r="491" spans="1:1" hidden="1" x14ac:dyDescent="0.25">
      <c r="A491" t="s">
        <v>160</v>
      </c>
    </row>
    <row r="492" spans="1:1" hidden="1" x14ac:dyDescent="0.25">
      <c r="A492" t="s">
        <v>160</v>
      </c>
    </row>
    <row r="493" spans="1:1" hidden="1" x14ac:dyDescent="0.25">
      <c r="A493" t="s">
        <v>160</v>
      </c>
    </row>
    <row r="494" spans="1:1" hidden="1" x14ac:dyDescent="0.25">
      <c r="A494" t="s">
        <v>160</v>
      </c>
    </row>
    <row r="495" spans="1:1" hidden="1" x14ac:dyDescent="0.25">
      <c r="A495" t="s">
        <v>160</v>
      </c>
    </row>
    <row r="496" spans="1:1" hidden="1" x14ac:dyDescent="0.25">
      <c r="A496" t="s">
        <v>160</v>
      </c>
    </row>
    <row r="497" spans="1:1" hidden="1" x14ac:dyDescent="0.25">
      <c r="A497" t="s">
        <v>160</v>
      </c>
    </row>
    <row r="498" spans="1:1" hidden="1" x14ac:dyDescent="0.25">
      <c r="A498" t="s">
        <v>160</v>
      </c>
    </row>
    <row r="499" spans="1:1" hidden="1" x14ac:dyDescent="0.25">
      <c r="A499" t="s">
        <v>160</v>
      </c>
    </row>
    <row r="500" spans="1:1" hidden="1" x14ac:dyDescent="0.25">
      <c r="A500" t="s">
        <v>160</v>
      </c>
    </row>
    <row r="501" spans="1:1" hidden="1" x14ac:dyDescent="0.25">
      <c r="A501" t="s">
        <v>160</v>
      </c>
    </row>
    <row r="502" spans="1:1" hidden="1" x14ac:dyDescent="0.25">
      <c r="A502" t="s">
        <v>160</v>
      </c>
    </row>
    <row r="503" spans="1:1" hidden="1" x14ac:dyDescent="0.25">
      <c r="A503" t="s">
        <v>160</v>
      </c>
    </row>
    <row r="504" spans="1:1" hidden="1" x14ac:dyDescent="0.25">
      <c r="A504" t="s">
        <v>160</v>
      </c>
    </row>
    <row r="505" spans="1:1" hidden="1" x14ac:dyDescent="0.25">
      <c r="A505" t="s">
        <v>160</v>
      </c>
    </row>
    <row r="506" spans="1:1" hidden="1" x14ac:dyDescent="0.25">
      <c r="A506" t="s">
        <v>160</v>
      </c>
    </row>
    <row r="507" spans="1:1" hidden="1" x14ac:dyDescent="0.25">
      <c r="A507" t="s">
        <v>160</v>
      </c>
    </row>
    <row r="508" spans="1:1" hidden="1" x14ac:dyDescent="0.25">
      <c r="A508" t="s">
        <v>160</v>
      </c>
    </row>
    <row r="509" spans="1:1" hidden="1" x14ac:dyDescent="0.25">
      <c r="A509" t="s">
        <v>160</v>
      </c>
    </row>
    <row r="510" spans="1:1" hidden="1" x14ac:dyDescent="0.25">
      <c r="A510" t="s">
        <v>160</v>
      </c>
    </row>
    <row r="511" spans="1:1" hidden="1" x14ac:dyDescent="0.25">
      <c r="A511" t="s">
        <v>160</v>
      </c>
    </row>
    <row r="512" spans="1:1" hidden="1" x14ac:dyDescent="0.25">
      <c r="A512" t="s">
        <v>160</v>
      </c>
    </row>
    <row r="513" spans="1:1" hidden="1" x14ac:dyDescent="0.25">
      <c r="A513" t="s">
        <v>160</v>
      </c>
    </row>
    <row r="514" spans="1:1" hidden="1" x14ac:dyDescent="0.25">
      <c r="A514" t="s">
        <v>160</v>
      </c>
    </row>
    <row r="515" spans="1:1" hidden="1" x14ac:dyDescent="0.25">
      <c r="A515" t="s">
        <v>160</v>
      </c>
    </row>
    <row r="516" spans="1:1" hidden="1" x14ac:dyDescent="0.25">
      <c r="A516" t="s">
        <v>160</v>
      </c>
    </row>
    <row r="517" spans="1:1" hidden="1" x14ac:dyDescent="0.25">
      <c r="A517" t="s">
        <v>160</v>
      </c>
    </row>
    <row r="518" spans="1:1" hidden="1" x14ac:dyDescent="0.25">
      <c r="A518" t="s">
        <v>160</v>
      </c>
    </row>
    <row r="519" spans="1:1" hidden="1" x14ac:dyDescent="0.25">
      <c r="A519" t="s">
        <v>160</v>
      </c>
    </row>
    <row r="520" spans="1:1" hidden="1" x14ac:dyDescent="0.25">
      <c r="A520" t="s">
        <v>160</v>
      </c>
    </row>
    <row r="521" spans="1:1" hidden="1" x14ac:dyDescent="0.25">
      <c r="A521" t="s">
        <v>160</v>
      </c>
    </row>
    <row r="522" spans="1:1" hidden="1" x14ac:dyDescent="0.25">
      <c r="A522" t="s">
        <v>160</v>
      </c>
    </row>
    <row r="523" spans="1:1" hidden="1" x14ac:dyDescent="0.25">
      <c r="A523" t="s">
        <v>160</v>
      </c>
    </row>
    <row r="524" spans="1:1" hidden="1" x14ac:dyDescent="0.25">
      <c r="A524" t="s">
        <v>160</v>
      </c>
    </row>
    <row r="525" spans="1:1" hidden="1" x14ac:dyDescent="0.25">
      <c r="A525" t="s">
        <v>160</v>
      </c>
    </row>
    <row r="526" spans="1:1" hidden="1" x14ac:dyDescent="0.25">
      <c r="A526" t="s">
        <v>160</v>
      </c>
    </row>
    <row r="527" spans="1:1" hidden="1" x14ac:dyDescent="0.25">
      <c r="A527" t="s">
        <v>160</v>
      </c>
    </row>
    <row r="528" spans="1:1" hidden="1" x14ac:dyDescent="0.25">
      <c r="A528" t="s">
        <v>160</v>
      </c>
    </row>
    <row r="529" spans="1:1" hidden="1" x14ac:dyDescent="0.25">
      <c r="A529" t="s">
        <v>160</v>
      </c>
    </row>
    <row r="530" spans="1:1" hidden="1" x14ac:dyDescent="0.25">
      <c r="A530" t="s">
        <v>160</v>
      </c>
    </row>
    <row r="531" spans="1:1" hidden="1" x14ac:dyDescent="0.25">
      <c r="A531" t="s">
        <v>160</v>
      </c>
    </row>
    <row r="532" spans="1:1" hidden="1" x14ac:dyDescent="0.25">
      <c r="A532" t="s">
        <v>160</v>
      </c>
    </row>
    <row r="533" spans="1:1" hidden="1" x14ac:dyDescent="0.25">
      <c r="A533" t="s">
        <v>160</v>
      </c>
    </row>
    <row r="534" spans="1:1" hidden="1" x14ac:dyDescent="0.25">
      <c r="A534" t="s">
        <v>160</v>
      </c>
    </row>
    <row r="535" spans="1:1" hidden="1" x14ac:dyDescent="0.25">
      <c r="A535" t="s">
        <v>160</v>
      </c>
    </row>
    <row r="536" spans="1:1" hidden="1" x14ac:dyDescent="0.25">
      <c r="A536" t="s">
        <v>160</v>
      </c>
    </row>
    <row r="537" spans="1:1" hidden="1" x14ac:dyDescent="0.25">
      <c r="A537" t="s">
        <v>160</v>
      </c>
    </row>
    <row r="538" spans="1:1" hidden="1" x14ac:dyDescent="0.25">
      <c r="A538" t="s">
        <v>160</v>
      </c>
    </row>
    <row r="539" spans="1:1" hidden="1" x14ac:dyDescent="0.25">
      <c r="A539" t="s">
        <v>160</v>
      </c>
    </row>
    <row r="540" spans="1:1" hidden="1" x14ac:dyDescent="0.25">
      <c r="A540" t="s">
        <v>160</v>
      </c>
    </row>
    <row r="541" spans="1:1" hidden="1" x14ac:dyDescent="0.25">
      <c r="A541" t="s">
        <v>160</v>
      </c>
    </row>
    <row r="542" spans="1:1" hidden="1" x14ac:dyDescent="0.25">
      <c r="A542" t="s">
        <v>160</v>
      </c>
    </row>
    <row r="543" spans="1:1" hidden="1" x14ac:dyDescent="0.25">
      <c r="A543" t="s">
        <v>160</v>
      </c>
    </row>
    <row r="544" spans="1:1" hidden="1" x14ac:dyDescent="0.25">
      <c r="A544" t="s">
        <v>160</v>
      </c>
    </row>
    <row r="545" spans="1:1" hidden="1" x14ac:dyDescent="0.25">
      <c r="A545" t="s">
        <v>160</v>
      </c>
    </row>
    <row r="546" spans="1:1" hidden="1" x14ac:dyDescent="0.25">
      <c r="A546" t="s">
        <v>160</v>
      </c>
    </row>
    <row r="547" spans="1:1" hidden="1" x14ac:dyDescent="0.25">
      <c r="A547" t="s">
        <v>160</v>
      </c>
    </row>
    <row r="548" spans="1:1" hidden="1" x14ac:dyDescent="0.25">
      <c r="A548" t="s">
        <v>160</v>
      </c>
    </row>
    <row r="549" spans="1:1" hidden="1" x14ac:dyDescent="0.25">
      <c r="A549" t="s">
        <v>160</v>
      </c>
    </row>
    <row r="550" spans="1:1" hidden="1" x14ac:dyDescent="0.25">
      <c r="A550" t="s">
        <v>160</v>
      </c>
    </row>
    <row r="551" spans="1:1" hidden="1" x14ac:dyDescent="0.25">
      <c r="A551" t="s">
        <v>160</v>
      </c>
    </row>
    <row r="552" spans="1:1" hidden="1" x14ac:dyDescent="0.25">
      <c r="A552" t="s">
        <v>160</v>
      </c>
    </row>
    <row r="553" spans="1:1" hidden="1" x14ac:dyDescent="0.25">
      <c r="A553" t="s">
        <v>160</v>
      </c>
    </row>
    <row r="554" spans="1:1" hidden="1" x14ac:dyDescent="0.25">
      <c r="A554" t="s">
        <v>160</v>
      </c>
    </row>
    <row r="555" spans="1:1" hidden="1" x14ac:dyDescent="0.25">
      <c r="A555" t="s">
        <v>160</v>
      </c>
    </row>
    <row r="556" spans="1:1" hidden="1" x14ac:dyDescent="0.25">
      <c r="A556" t="s">
        <v>160</v>
      </c>
    </row>
    <row r="557" spans="1:1" hidden="1" x14ac:dyDescent="0.25">
      <c r="A557" t="s">
        <v>160</v>
      </c>
    </row>
    <row r="558" spans="1:1" hidden="1" x14ac:dyDescent="0.25">
      <c r="A558" t="s">
        <v>160</v>
      </c>
    </row>
    <row r="559" spans="1:1" hidden="1" x14ac:dyDescent="0.25">
      <c r="A559" t="s">
        <v>160</v>
      </c>
    </row>
    <row r="560" spans="1:1" hidden="1" x14ac:dyDescent="0.25">
      <c r="A560" t="s">
        <v>160</v>
      </c>
    </row>
    <row r="561" spans="1:1" hidden="1" x14ac:dyDescent="0.25">
      <c r="A561" t="s">
        <v>160</v>
      </c>
    </row>
    <row r="562" spans="1:1" hidden="1" x14ac:dyDescent="0.25">
      <c r="A562" t="s">
        <v>160</v>
      </c>
    </row>
    <row r="563" spans="1:1" hidden="1" x14ac:dyDescent="0.25">
      <c r="A563" t="s">
        <v>160</v>
      </c>
    </row>
    <row r="564" spans="1:1" hidden="1" x14ac:dyDescent="0.25">
      <c r="A564" t="s">
        <v>160</v>
      </c>
    </row>
    <row r="565" spans="1:1" hidden="1" x14ac:dyDescent="0.25">
      <c r="A565" t="s">
        <v>160</v>
      </c>
    </row>
    <row r="566" spans="1:1" hidden="1" x14ac:dyDescent="0.25">
      <c r="A566" t="s">
        <v>160</v>
      </c>
    </row>
    <row r="567" spans="1:1" hidden="1" x14ac:dyDescent="0.25">
      <c r="A567" t="s">
        <v>160</v>
      </c>
    </row>
    <row r="568" spans="1:1" hidden="1" x14ac:dyDescent="0.25">
      <c r="A568" t="s">
        <v>160</v>
      </c>
    </row>
    <row r="569" spans="1:1" hidden="1" x14ac:dyDescent="0.25">
      <c r="A569" t="s">
        <v>160</v>
      </c>
    </row>
    <row r="570" spans="1:1" hidden="1" x14ac:dyDescent="0.25">
      <c r="A570" t="s">
        <v>160</v>
      </c>
    </row>
    <row r="571" spans="1:1" hidden="1" x14ac:dyDescent="0.25">
      <c r="A571" t="s">
        <v>160</v>
      </c>
    </row>
    <row r="572" spans="1:1" hidden="1" x14ac:dyDescent="0.25">
      <c r="A572" t="s">
        <v>160</v>
      </c>
    </row>
    <row r="573" spans="1:1" hidden="1" x14ac:dyDescent="0.25">
      <c r="A573" t="s">
        <v>160</v>
      </c>
    </row>
    <row r="574" spans="1:1" hidden="1" x14ac:dyDescent="0.25">
      <c r="A574" t="s">
        <v>160</v>
      </c>
    </row>
    <row r="575" spans="1:1" hidden="1" x14ac:dyDescent="0.25">
      <c r="A575" t="s">
        <v>160</v>
      </c>
    </row>
    <row r="576" spans="1:1" hidden="1" x14ac:dyDescent="0.25">
      <c r="A576" t="s">
        <v>160</v>
      </c>
    </row>
    <row r="577" spans="1:1" hidden="1" x14ac:dyDescent="0.25">
      <c r="A577" t="s">
        <v>160</v>
      </c>
    </row>
    <row r="578" spans="1:1" hidden="1" x14ac:dyDescent="0.25">
      <c r="A578" t="s">
        <v>160</v>
      </c>
    </row>
    <row r="579" spans="1:1" hidden="1" x14ac:dyDescent="0.25">
      <c r="A579" t="s">
        <v>160</v>
      </c>
    </row>
    <row r="580" spans="1:1" hidden="1" x14ac:dyDescent="0.25">
      <c r="A580" t="s">
        <v>160</v>
      </c>
    </row>
    <row r="581" spans="1:1" hidden="1" x14ac:dyDescent="0.25">
      <c r="A581" t="s">
        <v>160</v>
      </c>
    </row>
    <row r="582" spans="1:1" hidden="1" x14ac:dyDescent="0.25">
      <c r="A582" t="s">
        <v>160</v>
      </c>
    </row>
    <row r="583" spans="1:1" hidden="1" x14ac:dyDescent="0.25">
      <c r="A583" t="s">
        <v>160</v>
      </c>
    </row>
    <row r="584" spans="1:1" hidden="1" x14ac:dyDescent="0.25">
      <c r="A584" t="s">
        <v>160</v>
      </c>
    </row>
    <row r="585" spans="1:1" hidden="1" x14ac:dyDescent="0.25">
      <c r="A585" t="s">
        <v>160</v>
      </c>
    </row>
    <row r="586" spans="1:1" hidden="1" x14ac:dyDescent="0.25">
      <c r="A586" t="s">
        <v>160</v>
      </c>
    </row>
    <row r="587" spans="1:1" hidden="1" x14ac:dyDescent="0.25">
      <c r="A587" t="s">
        <v>160</v>
      </c>
    </row>
    <row r="588" spans="1:1" hidden="1" x14ac:dyDescent="0.25">
      <c r="A588" t="s">
        <v>160</v>
      </c>
    </row>
    <row r="589" spans="1:1" hidden="1" x14ac:dyDescent="0.25">
      <c r="A589" t="s">
        <v>160</v>
      </c>
    </row>
    <row r="590" spans="1:1" hidden="1" x14ac:dyDescent="0.25">
      <c r="A590" t="s">
        <v>160</v>
      </c>
    </row>
    <row r="591" spans="1:1" hidden="1" x14ac:dyDescent="0.25">
      <c r="A591" t="s">
        <v>160</v>
      </c>
    </row>
    <row r="592" spans="1:1" hidden="1" x14ac:dyDescent="0.25">
      <c r="A592" t="s">
        <v>160</v>
      </c>
    </row>
    <row r="593" spans="1:1" hidden="1" x14ac:dyDescent="0.25">
      <c r="A593" t="s">
        <v>160</v>
      </c>
    </row>
    <row r="594" spans="1:1" hidden="1" x14ac:dyDescent="0.25">
      <c r="A594" t="s">
        <v>160</v>
      </c>
    </row>
    <row r="595" spans="1:1" hidden="1" x14ac:dyDescent="0.25">
      <c r="A595" t="s">
        <v>160</v>
      </c>
    </row>
    <row r="596" spans="1:1" hidden="1" x14ac:dyDescent="0.25">
      <c r="A596" t="s">
        <v>160</v>
      </c>
    </row>
    <row r="597" spans="1:1" hidden="1" x14ac:dyDescent="0.25">
      <c r="A597" t="s">
        <v>160</v>
      </c>
    </row>
    <row r="598" spans="1:1" hidden="1" x14ac:dyDescent="0.25">
      <c r="A598" t="s">
        <v>160</v>
      </c>
    </row>
    <row r="599" spans="1:1" hidden="1" x14ac:dyDescent="0.25">
      <c r="A599" t="s">
        <v>160</v>
      </c>
    </row>
    <row r="600" spans="1:1" hidden="1" x14ac:dyDescent="0.25">
      <c r="A600" t="s">
        <v>160</v>
      </c>
    </row>
    <row r="601" spans="1:1" hidden="1" x14ac:dyDescent="0.25">
      <c r="A601" t="s">
        <v>160</v>
      </c>
    </row>
    <row r="602" spans="1:1" hidden="1" x14ac:dyDescent="0.25">
      <c r="A602" t="s">
        <v>160</v>
      </c>
    </row>
    <row r="603" spans="1:1" hidden="1" x14ac:dyDescent="0.25">
      <c r="A603" t="s">
        <v>160</v>
      </c>
    </row>
    <row r="604" spans="1:1" hidden="1" x14ac:dyDescent="0.25">
      <c r="A604" t="s">
        <v>160</v>
      </c>
    </row>
    <row r="605" spans="1:1" hidden="1" x14ac:dyDescent="0.25">
      <c r="A605" t="s">
        <v>160</v>
      </c>
    </row>
    <row r="606" spans="1:1" hidden="1" x14ac:dyDescent="0.25">
      <c r="A606" t="s">
        <v>160</v>
      </c>
    </row>
    <row r="607" spans="1:1" hidden="1" x14ac:dyDescent="0.25">
      <c r="A607" t="s">
        <v>160</v>
      </c>
    </row>
    <row r="608" spans="1:1" hidden="1" x14ac:dyDescent="0.25">
      <c r="A608" t="s">
        <v>160</v>
      </c>
    </row>
    <row r="609" spans="1:1" hidden="1" x14ac:dyDescent="0.25">
      <c r="A609" t="s">
        <v>160</v>
      </c>
    </row>
    <row r="610" spans="1:1" hidden="1" x14ac:dyDescent="0.25">
      <c r="A610" t="s">
        <v>160</v>
      </c>
    </row>
    <row r="611" spans="1:1" hidden="1" x14ac:dyDescent="0.25">
      <c r="A611" t="s">
        <v>160</v>
      </c>
    </row>
    <row r="612" spans="1:1" hidden="1" x14ac:dyDescent="0.25">
      <c r="A612" t="s">
        <v>160</v>
      </c>
    </row>
    <row r="613" spans="1:1" hidden="1" x14ac:dyDescent="0.25">
      <c r="A613" t="s">
        <v>160</v>
      </c>
    </row>
    <row r="614" spans="1:1" hidden="1" x14ac:dyDescent="0.25">
      <c r="A614" t="s">
        <v>160</v>
      </c>
    </row>
    <row r="615" spans="1:1" hidden="1" x14ac:dyDescent="0.25">
      <c r="A615" t="s">
        <v>160</v>
      </c>
    </row>
    <row r="616" spans="1:1" hidden="1" x14ac:dyDescent="0.25">
      <c r="A616" t="s">
        <v>160</v>
      </c>
    </row>
    <row r="617" spans="1:1" hidden="1" x14ac:dyDescent="0.25">
      <c r="A617" t="s">
        <v>160</v>
      </c>
    </row>
    <row r="618" spans="1:1" hidden="1" x14ac:dyDescent="0.25">
      <c r="A618" t="s">
        <v>160</v>
      </c>
    </row>
    <row r="619" spans="1:1" hidden="1" x14ac:dyDescent="0.25">
      <c r="A619" t="s">
        <v>160</v>
      </c>
    </row>
    <row r="620" spans="1:1" hidden="1" x14ac:dyDescent="0.25">
      <c r="A620" t="s">
        <v>160</v>
      </c>
    </row>
    <row r="621" spans="1:1" hidden="1" x14ac:dyDescent="0.25">
      <c r="A621" t="s">
        <v>160</v>
      </c>
    </row>
    <row r="622" spans="1:1" hidden="1" x14ac:dyDescent="0.25">
      <c r="A622" t="s">
        <v>160</v>
      </c>
    </row>
    <row r="623" spans="1:1" hidden="1" x14ac:dyDescent="0.25">
      <c r="A623" t="s">
        <v>160</v>
      </c>
    </row>
    <row r="624" spans="1:1" hidden="1" x14ac:dyDescent="0.25">
      <c r="A624" t="s">
        <v>160</v>
      </c>
    </row>
    <row r="625" spans="1:1" hidden="1" x14ac:dyDescent="0.25">
      <c r="A625" t="s">
        <v>160</v>
      </c>
    </row>
    <row r="626" spans="1:1" hidden="1" x14ac:dyDescent="0.25">
      <c r="A626" t="s">
        <v>160</v>
      </c>
    </row>
    <row r="627" spans="1:1" hidden="1" x14ac:dyDescent="0.25">
      <c r="A627" t="s">
        <v>160</v>
      </c>
    </row>
    <row r="628" spans="1:1" hidden="1" x14ac:dyDescent="0.25">
      <c r="A628" t="s">
        <v>160</v>
      </c>
    </row>
    <row r="629" spans="1:1" hidden="1" x14ac:dyDescent="0.25">
      <c r="A629" t="s">
        <v>160</v>
      </c>
    </row>
    <row r="630" spans="1:1" hidden="1" x14ac:dyDescent="0.25">
      <c r="A630" t="s">
        <v>160</v>
      </c>
    </row>
    <row r="631" spans="1:1" hidden="1" x14ac:dyDescent="0.25">
      <c r="A631" t="s">
        <v>160</v>
      </c>
    </row>
    <row r="632" spans="1:1" hidden="1" x14ac:dyDescent="0.25">
      <c r="A632" t="s">
        <v>160</v>
      </c>
    </row>
    <row r="633" spans="1:1" hidden="1" x14ac:dyDescent="0.25">
      <c r="A633" t="s">
        <v>160</v>
      </c>
    </row>
    <row r="634" spans="1:1" hidden="1" x14ac:dyDescent="0.25">
      <c r="A634" t="s">
        <v>160</v>
      </c>
    </row>
    <row r="635" spans="1:1" hidden="1" x14ac:dyDescent="0.25">
      <c r="A635" t="s">
        <v>160</v>
      </c>
    </row>
    <row r="636" spans="1:1" hidden="1" x14ac:dyDescent="0.25">
      <c r="A636" t="s">
        <v>160</v>
      </c>
    </row>
    <row r="637" spans="1:1" hidden="1" x14ac:dyDescent="0.25">
      <c r="A637" t="s">
        <v>160</v>
      </c>
    </row>
    <row r="638" spans="1:1" hidden="1" x14ac:dyDescent="0.25">
      <c r="A638" t="s">
        <v>160</v>
      </c>
    </row>
    <row r="639" spans="1:1" hidden="1" x14ac:dyDescent="0.25">
      <c r="A639" t="s">
        <v>160</v>
      </c>
    </row>
    <row r="640" spans="1:1" hidden="1" x14ac:dyDescent="0.25">
      <c r="A640" t="s">
        <v>160</v>
      </c>
    </row>
    <row r="641" spans="1:1" hidden="1" x14ac:dyDescent="0.25">
      <c r="A641" t="s">
        <v>160</v>
      </c>
    </row>
    <row r="642" spans="1:1" hidden="1" x14ac:dyDescent="0.25">
      <c r="A642" t="s">
        <v>160</v>
      </c>
    </row>
    <row r="643" spans="1:1" hidden="1" x14ac:dyDescent="0.25">
      <c r="A643" t="s">
        <v>160</v>
      </c>
    </row>
    <row r="644" spans="1:1" hidden="1" x14ac:dyDescent="0.25">
      <c r="A644" t="s">
        <v>160</v>
      </c>
    </row>
    <row r="645" spans="1:1" hidden="1" x14ac:dyDescent="0.25">
      <c r="A645" t="s">
        <v>160</v>
      </c>
    </row>
    <row r="646" spans="1:1" hidden="1" x14ac:dyDescent="0.25">
      <c r="A646" t="s">
        <v>160</v>
      </c>
    </row>
    <row r="647" spans="1:1" hidden="1" x14ac:dyDescent="0.25">
      <c r="A647" t="s">
        <v>160</v>
      </c>
    </row>
    <row r="648" spans="1:1" hidden="1" x14ac:dyDescent="0.25">
      <c r="A648" t="s">
        <v>160</v>
      </c>
    </row>
    <row r="649" spans="1:1" hidden="1" x14ac:dyDescent="0.25">
      <c r="A649" t="s">
        <v>160</v>
      </c>
    </row>
    <row r="650" spans="1:1" hidden="1" x14ac:dyDescent="0.25">
      <c r="A650" t="s">
        <v>160</v>
      </c>
    </row>
    <row r="651" spans="1:1" hidden="1" x14ac:dyDescent="0.25">
      <c r="A651" t="s">
        <v>160</v>
      </c>
    </row>
    <row r="652" spans="1:1" hidden="1" x14ac:dyDescent="0.25">
      <c r="A652" t="s">
        <v>160</v>
      </c>
    </row>
    <row r="653" spans="1:1" hidden="1" x14ac:dyDescent="0.25">
      <c r="A653" t="s">
        <v>160</v>
      </c>
    </row>
    <row r="654" spans="1:1" hidden="1" x14ac:dyDescent="0.25">
      <c r="A654" t="s">
        <v>160</v>
      </c>
    </row>
    <row r="655" spans="1:1" hidden="1" x14ac:dyDescent="0.25">
      <c r="A655" t="s">
        <v>160</v>
      </c>
    </row>
    <row r="656" spans="1:1" hidden="1" x14ac:dyDescent="0.25">
      <c r="A656" t="s">
        <v>160</v>
      </c>
    </row>
    <row r="657" spans="1:1" hidden="1" x14ac:dyDescent="0.25">
      <c r="A657" t="s">
        <v>160</v>
      </c>
    </row>
    <row r="658" spans="1:1" hidden="1" x14ac:dyDescent="0.25">
      <c r="A658" t="s">
        <v>160</v>
      </c>
    </row>
    <row r="659" spans="1:1" hidden="1" x14ac:dyDescent="0.25">
      <c r="A659" t="s">
        <v>160</v>
      </c>
    </row>
    <row r="660" spans="1:1" hidden="1" x14ac:dyDescent="0.25">
      <c r="A660" t="s">
        <v>160</v>
      </c>
    </row>
    <row r="661" spans="1:1" hidden="1" x14ac:dyDescent="0.25">
      <c r="A661" t="s">
        <v>160</v>
      </c>
    </row>
    <row r="662" spans="1:1" hidden="1" x14ac:dyDescent="0.25">
      <c r="A662" t="s">
        <v>160</v>
      </c>
    </row>
    <row r="663" spans="1:1" hidden="1" x14ac:dyDescent="0.25">
      <c r="A663" t="s">
        <v>160</v>
      </c>
    </row>
    <row r="664" spans="1:1" hidden="1" x14ac:dyDescent="0.25">
      <c r="A664" t="s">
        <v>160</v>
      </c>
    </row>
    <row r="665" spans="1:1" hidden="1" x14ac:dyDescent="0.25">
      <c r="A665" t="s">
        <v>160</v>
      </c>
    </row>
    <row r="666" spans="1:1" hidden="1" x14ac:dyDescent="0.25">
      <c r="A666" t="s">
        <v>160</v>
      </c>
    </row>
    <row r="667" spans="1:1" hidden="1" x14ac:dyDescent="0.25">
      <c r="A667" t="s">
        <v>160</v>
      </c>
    </row>
    <row r="668" spans="1:1" hidden="1" x14ac:dyDescent="0.25">
      <c r="A668" t="s">
        <v>160</v>
      </c>
    </row>
    <row r="669" spans="1:1" hidden="1" x14ac:dyDescent="0.25">
      <c r="A669" t="s">
        <v>160</v>
      </c>
    </row>
    <row r="670" spans="1:1" hidden="1" x14ac:dyDescent="0.25">
      <c r="A670" t="s">
        <v>160</v>
      </c>
    </row>
    <row r="671" spans="1:1" hidden="1" x14ac:dyDescent="0.25">
      <c r="A671" t="s">
        <v>160</v>
      </c>
    </row>
    <row r="672" spans="1:1" hidden="1" x14ac:dyDescent="0.25">
      <c r="A672" t="s">
        <v>160</v>
      </c>
    </row>
    <row r="673" spans="1:1" hidden="1" x14ac:dyDescent="0.25">
      <c r="A673" t="s">
        <v>160</v>
      </c>
    </row>
    <row r="674" spans="1:1" hidden="1" x14ac:dyDescent="0.25">
      <c r="A674" t="s">
        <v>160</v>
      </c>
    </row>
    <row r="675" spans="1:1" hidden="1" x14ac:dyDescent="0.25">
      <c r="A675" t="s">
        <v>160</v>
      </c>
    </row>
    <row r="676" spans="1:1" hidden="1" x14ac:dyDescent="0.25">
      <c r="A676" t="s">
        <v>160</v>
      </c>
    </row>
    <row r="677" spans="1:1" hidden="1" x14ac:dyDescent="0.25">
      <c r="A677" t="s">
        <v>160</v>
      </c>
    </row>
    <row r="678" spans="1:1" hidden="1" x14ac:dyDescent="0.25">
      <c r="A678" t="s">
        <v>160</v>
      </c>
    </row>
    <row r="679" spans="1:1" hidden="1" x14ac:dyDescent="0.25">
      <c r="A679" t="s">
        <v>160</v>
      </c>
    </row>
    <row r="680" spans="1:1" hidden="1" x14ac:dyDescent="0.25">
      <c r="A680" t="s">
        <v>160</v>
      </c>
    </row>
    <row r="681" spans="1:1" hidden="1" x14ac:dyDescent="0.25">
      <c r="A681" t="s">
        <v>160</v>
      </c>
    </row>
    <row r="682" spans="1:1" hidden="1" x14ac:dyDescent="0.25">
      <c r="A682" t="s">
        <v>160</v>
      </c>
    </row>
    <row r="683" spans="1:1" hidden="1" x14ac:dyDescent="0.25">
      <c r="A683" t="s">
        <v>160</v>
      </c>
    </row>
    <row r="684" spans="1:1" hidden="1" x14ac:dyDescent="0.25">
      <c r="A684" t="s">
        <v>160</v>
      </c>
    </row>
    <row r="685" spans="1:1" hidden="1" x14ac:dyDescent="0.25">
      <c r="A685" t="s">
        <v>160</v>
      </c>
    </row>
    <row r="686" spans="1:1" hidden="1" x14ac:dyDescent="0.25">
      <c r="A686" t="s">
        <v>160</v>
      </c>
    </row>
    <row r="687" spans="1:1" hidden="1" x14ac:dyDescent="0.25">
      <c r="A687" t="s">
        <v>160</v>
      </c>
    </row>
    <row r="688" spans="1:1" hidden="1" x14ac:dyDescent="0.25">
      <c r="A688" t="s">
        <v>160</v>
      </c>
    </row>
    <row r="689" spans="1:1" hidden="1" x14ac:dyDescent="0.25">
      <c r="A689" t="s">
        <v>160</v>
      </c>
    </row>
    <row r="690" spans="1:1" hidden="1" x14ac:dyDescent="0.25">
      <c r="A690" t="s">
        <v>160</v>
      </c>
    </row>
    <row r="691" spans="1:1" hidden="1" x14ac:dyDescent="0.25">
      <c r="A691" t="s">
        <v>160</v>
      </c>
    </row>
    <row r="692" spans="1:1" hidden="1" x14ac:dyDescent="0.25">
      <c r="A692" t="s">
        <v>160</v>
      </c>
    </row>
    <row r="693" spans="1:1" hidden="1" x14ac:dyDescent="0.25">
      <c r="A693" t="s">
        <v>160</v>
      </c>
    </row>
    <row r="694" spans="1:1" hidden="1" x14ac:dyDescent="0.25">
      <c r="A694" t="s">
        <v>160</v>
      </c>
    </row>
    <row r="695" spans="1:1" hidden="1" x14ac:dyDescent="0.25">
      <c r="A695" t="s">
        <v>160</v>
      </c>
    </row>
    <row r="696" spans="1:1" hidden="1" x14ac:dyDescent="0.25">
      <c r="A696" t="s">
        <v>160</v>
      </c>
    </row>
    <row r="697" spans="1:1" hidden="1" x14ac:dyDescent="0.25">
      <c r="A697" t="s">
        <v>160</v>
      </c>
    </row>
    <row r="698" spans="1:1" hidden="1" x14ac:dyDescent="0.25">
      <c r="A698" t="s">
        <v>160</v>
      </c>
    </row>
    <row r="699" spans="1:1" hidden="1" x14ac:dyDescent="0.25">
      <c r="A699" t="s">
        <v>160</v>
      </c>
    </row>
    <row r="700" spans="1:1" hidden="1" x14ac:dyDescent="0.25">
      <c r="A700" t="s">
        <v>160</v>
      </c>
    </row>
    <row r="701" spans="1:1" hidden="1" x14ac:dyDescent="0.25">
      <c r="A701" t="s">
        <v>160</v>
      </c>
    </row>
    <row r="702" spans="1:1" hidden="1" x14ac:dyDescent="0.25">
      <c r="A702" t="s">
        <v>160</v>
      </c>
    </row>
    <row r="703" spans="1:1" hidden="1" x14ac:dyDescent="0.25">
      <c r="A703" t="s">
        <v>160</v>
      </c>
    </row>
    <row r="704" spans="1:1" hidden="1" x14ac:dyDescent="0.25">
      <c r="A704" t="s">
        <v>160</v>
      </c>
    </row>
    <row r="705" spans="1:1" hidden="1" x14ac:dyDescent="0.25">
      <c r="A705" t="s">
        <v>160</v>
      </c>
    </row>
    <row r="706" spans="1:1" hidden="1" x14ac:dyDescent="0.25">
      <c r="A706" t="s">
        <v>160</v>
      </c>
    </row>
    <row r="707" spans="1:1" hidden="1" x14ac:dyDescent="0.25">
      <c r="A707" t="s">
        <v>160</v>
      </c>
    </row>
    <row r="708" spans="1:1" hidden="1" x14ac:dyDescent="0.25">
      <c r="A708" t="s">
        <v>160</v>
      </c>
    </row>
    <row r="709" spans="1:1" hidden="1" x14ac:dyDescent="0.25">
      <c r="A709" t="s">
        <v>160</v>
      </c>
    </row>
    <row r="710" spans="1:1" hidden="1" x14ac:dyDescent="0.25">
      <c r="A710" t="s">
        <v>160</v>
      </c>
    </row>
    <row r="711" spans="1:1" hidden="1" x14ac:dyDescent="0.25">
      <c r="A711" t="s">
        <v>160</v>
      </c>
    </row>
    <row r="712" spans="1:1" hidden="1" x14ac:dyDescent="0.25">
      <c r="A712" t="s">
        <v>160</v>
      </c>
    </row>
    <row r="713" spans="1:1" hidden="1" x14ac:dyDescent="0.25">
      <c r="A713" t="s">
        <v>160</v>
      </c>
    </row>
    <row r="714" spans="1:1" hidden="1" x14ac:dyDescent="0.25">
      <c r="A714" t="s">
        <v>160</v>
      </c>
    </row>
    <row r="715" spans="1:1" hidden="1" x14ac:dyDescent="0.25">
      <c r="A715" t="s">
        <v>160</v>
      </c>
    </row>
    <row r="716" spans="1:1" hidden="1" x14ac:dyDescent="0.25">
      <c r="A716" t="s">
        <v>160</v>
      </c>
    </row>
    <row r="717" spans="1:1" hidden="1" x14ac:dyDescent="0.25">
      <c r="A717" t="s">
        <v>160</v>
      </c>
    </row>
    <row r="718" spans="1:1" hidden="1" x14ac:dyDescent="0.25">
      <c r="A718" t="s">
        <v>160</v>
      </c>
    </row>
    <row r="719" spans="1:1" hidden="1" x14ac:dyDescent="0.25">
      <c r="A719" t="s">
        <v>160</v>
      </c>
    </row>
    <row r="720" spans="1:1" hidden="1" x14ac:dyDescent="0.25">
      <c r="A720" t="s">
        <v>160</v>
      </c>
    </row>
    <row r="721" spans="1:1" hidden="1" x14ac:dyDescent="0.25">
      <c r="A721" t="s">
        <v>160</v>
      </c>
    </row>
    <row r="722" spans="1:1" hidden="1" x14ac:dyDescent="0.25">
      <c r="A722" t="s">
        <v>160</v>
      </c>
    </row>
    <row r="723" spans="1:1" hidden="1" x14ac:dyDescent="0.25">
      <c r="A723" t="s">
        <v>160</v>
      </c>
    </row>
    <row r="724" spans="1:1" hidden="1" x14ac:dyDescent="0.25">
      <c r="A724" t="s">
        <v>160</v>
      </c>
    </row>
    <row r="725" spans="1:1" hidden="1" x14ac:dyDescent="0.25">
      <c r="A725" t="s">
        <v>160</v>
      </c>
    </row>
    <row r="726" spans="1:1" hidden="1" x14ac:dyDescent="0.25">
      <c r="A726" t="s">
        <v>160</v>
      </c>
    </row>
    <row r="727" spans="1:1" hidden="1" x14ac:dyDescent="0.25">
      <c r="A727" t="s">
        <v>160</v>
      </c>
    </row>
    <row r="728" spans="1:1" hidden="1" x14ac:dyDescent="0.25">
      <c r="A728" t="s">
        <v>160</v>
      </c>
    </row>
    <row r="729" spans="1:1" hidden="1" x14ac:dyDescent="0.25">
      <c r="A729" t="s">
        <v>160</v>
      </c>
    </row>
    <row r="730" spans="1:1" hidden="1" x14ac:dyDescent="0.25">
      <c r="A730" t="s">
        <v>160</v>
      </c>
    </row>
    <row r="731" spans="1:1" hidden="1" x14ac:dyDescent="0.25">
      <c r="A731" t="s">
        <v>160</v>
      </c>
    </row>
    <row r="732" spans="1:1" hidden="1" x14ac:dyDescent="0.25">
      <c r="A732" t="s">
        <v>160</v>
      </c>
    </row>
    <row r="733" spans="1:1" hidden="1" x14ac:dyDescent="0.25">
      <c r="A733" t="s">
        <v>160</v>
      </c>
    </row>
    <row r="734" spans="1:1" hidden="1" x14ac:dyDescent="0.25">
      <c r="A734" t="s">
        <v>160</v>
      </c>
    </row>
    <row r="735" spans="1:1" hidden="1" x14ac:dyDescent="0.25">
      <c r="A735" t="s">
        <v>160</v>
      </c>
    </row>
    <row r="736" spans="1:1" hidden="1" x14ac:dyDescent="0.25">
      <c r="A736" t="s">
        <v>160</v>
      </c>
    </row>
    <row r="737" spans="1:1" hidden="1" x14ac:dyDescent="0.25">
      <c r="A737" t="s">
        <v>160</v>
      </c>
    </row>
    <row r="738" spans="1:1" hidden="1" x14ac:dyDescent="0.25">
      <c r="A738" t="s">
        <v>160</v>
      </c>
    </row>
    <row r="739" spans="1:1" hidden="1" x14ac:dyDescent="0.25">
      <c r="A739" t="s">
        <v>160</v>
      </c>
    </row>
    <row r="740" spans="1:1" hidden="1" x14ac:dyDescent="0.25">
      <c r="A740" t="s">
        <v>160</v>
      </c>
    </row>
    <row r="741" spans="1:1" hidden="1" x14ac:dyDescent="0.25">
      <c r="A741" t="s">
        <v>160</v>
      </c>
    </row>
    <row r="742" spans="1:1" hidden="1" x14ac:dyDescent="0.25">
      <c r="A742" t="s">
        <v>160</v>
      </c>
    </row>
    <row r="743" spans="1:1" hidden="1" x14ac:dyDescent="0.25">
      <c r="A743" t="s">
        <v>160</v>
      </c>
    </row>
    <row r="744" spans="1:1" hidden="1" x14ac:dyDescent="0.25">
      <c r="A744" t="s">
        <v>160</v>
      </c>
    </row>
    <row r="745" spans="1:1" hidden="1" x14ac:dyDescent="0.25">
      <c r="A745" t="s">
        <v>160</v>
      </c>
    </row>
    <row r="746" spans="1:1" hidden="1" x14ac:dyDescent="0.25">
      <c r="A746" t="s">
        <v>160</v>
      </c>
    </row>
    <row r="747" spans="1:1" hidden="1" x14ac:dyDescent="0.25">
      <c r="A747" t="s">
        <v>160</v>
      </c>
    </row>
    <row r="748" spans="1:1" hidden="1" x14ac:dyDescent="0.25">
      <c r="A748" t="s">
        <v>160</v>
      </c>
    </row>
    <row r="749" spans="1:1" hidden="1" x14ac:dyDescent="0.25">
      <c r="A749" t="s">
        <v>160</v>
      </c>
    </row>
    <row r="750" spans="1:1" hidden="1" x14ac:dyDescent="0.25">
      <c r="A750" t="s">
        <v>160</v>
      </c>
    </row>
    <row r="751" spans="1:1" hidden="1" x14ac:dyDescent="0.25">
      <c r="A751" t="s">
        <v>160</v>
      </c>
    </row>
    <row r="752" spans="1:1" hidden="1" x14ac:dyDescent="0.25">
      <c r="A752" t="s">
        <v>160</v>
      </c>
    </row>
    <row r="753" spans="1:1" hidden="1" x14ac:dyDescent="0.25">
      <c r="A753" t="s">
        <v>160</v>
      </c>
    </row>
    <row r="754" spans="1:1" hidden="1" x14ac:dyDescent="0.25">
      <c r="A754" t="s">
        <v>160</v>
      </c>
    </row>
    <row r="755" spans="1:1" hidden="1" x14ac:dyDescent="0.25">
      <c r="A755" t="s">
        <v>160</v>
      </c>
    </row>
    <row r="756" spans="1:1" hidden="1" x14ac:dyDescent="0.25">
      <c r="A756" t="s">
        <v>160</v>
      </c>
    </row>
    <row r="757" spans="1:1" hidden="1" x14ac:dyDescent="0.25">
      <c r="A757" t="s">
        <v>160</v>
      </c>
    </row>
    <row r="758" spans="1:1" hidden="1" x14ac:dyDescent="0.25">
      <c r="A758" t="s">
        <v>160</v>
      </c>
    </row>
    <row r="759" spans="1:1" hidden="1" x14ac:dyDescent="0.25">
      <c r="A759" t="s">
        <v>160</v>
      </c>
    </row>
    <row r="760" spans="1:1" hidden="1" x14ac:dyDescent="0.25">
      <c r="A760" t="s">
        <v>160</v>
      </c>
    </row>
    <row r="761" spans="1:1" hidden="1" x14ac:dyDescent="0.25">
      <c r="A761" t="s">
        <v>160</v>
      </c>
    </row>
    <row r="762" spans="1:1" hidden="1" x14ac:dyDescent="0.25">
      <c r="A762" t="s">
        <v>160</v>
      </c>
    </row>
    <row r="763" spans="1:1" hidden="1" x14ac:dyDescent="0.25">
      <c r="A763" t="s">
        <v>160</v>
      </c>
    </row>
    <row r="764" spans="1:1" hidden="1" x14ac:dyDescent="0.25">
      <c r="A764" t="s">
        <v>160</v>
      </c>
    </row>
    <row r="765" spans="1:1" hidden="1" x14ac:dyDescent="0.25">
      <c r="A765" t="s">
        <v>160</v>
      </c>
    </row>
    <row r="766" spans="1:1" hidden="1" x14ac:dyDescent="0.25">
      <c r="A766" t="s">
        <v>160</v>
      </c>
    </row>
    <row r="767" spans="1:1" hidden="1" x14ac:dyDescent="0.25">
      <c r="A767" t="s">
        <v>160</v>
      </c>
    </row>
    <row r="768" spans="1:1" hidden="1" x14ac:dyDescent="0.25">
      <c r="A768" t="s">
        <v>160</v>
      </c>
    </row>
    <row r="769" spans="1:1" hidden="1" x14ac:dyDescent="0.25">
      <c r="A769" t="s">
        <v>160</v>
      </c>
    </row>
    <row r="770" spans="1:1" hidden="1" x14ac:dyDescent="0.25">
      <c r="A770" t="s">
        <v>160</v>
      </c>
    </row>
    <row r="771" spans="1:1" hidden="1" x14ac:dyDescent="0.25">
      <c r="A771" t="s">
        <v>160</v>
      </c>
    </row>
    <row r="772" spans="1:1" hidden="1" x14ac:dyDescent="0.25">
      <c r="A772" t="s">
        <v>160</v>
      </c>
    </row>
    <row r="773" spans="1:1" hidden="1" x14ac:dyDescent="0.25">
      <c r="A773" t="s">
        <v>160</v>
      </c>
    </row>
    <row r="774" spans="1:1" hidden="1" x14ac:dyDescent="0.25">
      <c r="A774" t="s">
        <v>160</v>
      </c>
    </row>
    <row r="775" spans="1:1" hidden="1" x14ac:dyDescent="0.25">
      <c r="A775" t="s">
        <v>160</v>
      </c>
    </row>
    <row r="776" spans="1:1" hidden="1" x14ac:dyDescent="0.25">
      <c r="A776" t="s">
        <v>160</v>
      </c>
    </row>
    <row r="777" spans="1:1" hidden="1" x14ac:dyDescent="0.25">
      <c r="A777" t="s">
        <v>160</v>
      </c>
    </row>
    <row r="778" spans="1:1" hidden="1" x14ac:dyDescent="0.25">
      <c r="A778" t="s">
        <v>160</v>
      </c>
    </row>
    <row r="779" spans="1:1" hidden="1" x14ac:dyDescent="0.25">
      <c r="A779" t="s">
        <v>160</v>
      </c>
    </row>
    <row r="780" spans="1:1" hidden="1" x14ac:dyDescent="0.25">
      <c r="A780" t="s">
        <v>160</v>
      </c>
    </row>
    <row r="781" spans="1:1" hidden="1" x14ac:dyDescent="0.25">
      <c r="A781" t="s">
        <v>160</v>
      </c>
    </row>
    <row r="782" spans="1:1" hidden="1" x14ac:dyDescent="0.25">
      <c r="A782" t="s">
        <v>160</v>
      </c>
    </row>
    <row r="783" spans="1:1" hidden="1" x14ac:dyDescent="0.25">
      <c r="A783" t="s">
        <v>160</v>
      </c>
    </row>
    <row r="784" spans="1:1" hidden="1" x14ac:dyDescent="0.25">
      <c r="A784" t="s">
        <v>160</v>
      </c>
    </row>
    <row r="785" spans="1:1" hidden="1" x14ac:dyDescent="0.25">
      <c r="A785" t="s">
        <v>160</v>
      </c>
    </row>
    <row r="786" spans="1:1" hidden="1" x14ac:dyDescent="0.25">
      <c r="A786" t="s">
        <v>160</v>
      </c>
    </row>
    <row r="787" spans="1:1" hidden="1" x14ac:dyDescent="0.25">
      <c r="A787" t="s">
        <v>160</v>
      </c>
    </row>
    <row r="788" spans="1:1" hidden="1" x14ac:dyDescent="0.25">
      <c r="A788" t="s">
        <v>160</v>
      </c>
    </row>
    <row r="789" spans="1:1" hidden="1" x14ac:dyDescent="0.25">
      <c r="A789" t="s">
        <v>160</v>
      </c>
    </row>
    <row r="790" spans="1:1" hidden="1" x14ac:dyDescent="0.25">
      <c r="A790" t="s">
        <v>160</v>
      </c>
    </row>
    <row r="791" spans="1:1" hidden="1" x14ac:dyDescent="0.25">
      <c r="A791" t="s">
        <v>160</v>
      </c>
    </row>
    <row r="792" spans="1:1" hidden="1" x14ac:dyDescent="0.25">
      <c r="A792" t="s">
        <v>160</v>
      </c>
    </row>
    <row r="793" spans="1:1" hidden="1" x14ac:dyDescent="0.25">
      <c r="A793" t="s">
        <v>160</v>
      </c>
    </row>
    <row r="794" spans="1:1" hidden="1" x14ac:dyDescent="0.25">
      <c r="A794" t="s">
        <v>160</v>
      </c>
    </row>
    <row r="795" spans="1:1" hidden="1" x14ac:dyDescent="0.25">
      <c r="A795" t="s">
        <v>160</v>
      </c>
    </row>
    <row r="796" spans="1:1" hidden="1" x14ac:dyDescent="0.25">
      <c r="A796" t="s">
        <v>160</v>
      </c>
    </row>
    <row r="797" spans="1:1" hidden="1" x14ac:dyDescent="0.25">
      <c r="A797" t="s">
        <v>160</v>
      </c>
    </row>
    <row r="798" spans="1:1" hidden="1" x14ac:dyDescent="0.25">
      <c r="A798" t="s">
        <v>160</v>
      </c>
    </row>
    <row r="799" spans="1:1" hidden="1" x14ac:dyDescent="0.25">
      <c r="A799" t="s">
        <v>160</v>
      </c>
    </row>
    <row r="800" spans="1:1" hidden="1" x14ac:dyDescent="0.25">
      <c r="A800" t="s">
        <v>160</v>
      </c>
    </row>
    <row r="801" spans="1:1" hidden="1" x14ac:dyDescent="0.25">
      <c r="A801" t="s">
        <v>160</v>
      </c>
    </row>
    <row r="802" spans="1:1" hidden="1" x14ac:dyDescent="0.25">
      <c r="A802" t="s">
        <v>160</v>
      </c>
    </row>
    <row r="803" spans="1:1" hidden="1" x14ac:dyDescent="0.25">
      <c r="A803" t="s">
        <v>160</v>
      </c>
    </row>
    <row r="804" spans="1:1" hidden="1" x14ac:dyDescent="0.25">
      <c r="A804" t="s">
        <v>160</v>
      </c>
    </row>
    <row r="805" spans="1:1" hidden="1" x14ac:dyDescent="0.25">
      <c r="A805" t="s">
        <v>160</v>
      </c>
    </row>
    <row r="806" spans="1:1" hidden="1" x14ac:dyDescent="0.25">
      <c r="A806" t="s">
        <v>160</v>
      </c>
    </row>
    <row r="807" spans="1:1" hidden="1" x14ac:dyDescent="0.25">
      <c r="A807" t="s">
        <v>160</v>
      </c>
    </row>
    <row r="808" spans="1:1" hidden="1" x14ac:dyDescent="0.25">
      <c r="A808" t="s">
        <v>160</v>
      </c>
    </row>
    <row r="809" spans="1:1" hidden="1" x14ac:dyDescent="0.25">
      <c r="A809" t="s">
        <v>160</v>
      </c>
    </row>
    <row r="810" spans="1:1" hidden="1" x14ac:dyDescent="0.25">
      <c r="A810" t="s">
        <v>160</v>
      </c>
    </row>
    <row r="811" spans="1:1" hidden="1" x14ac:dyDescent="0.25">
      <c r="A811" t="s">
        <v>160</v>
      </c>
    </row>
    <row r="812" spans="1:1" hidden="1" x14ac:dyDescent="0.25">
      <c r="A812" t="s">
        <v>160</v>
      </c>
    </row>
    <row r="813" spans="1:1" hidden="1" x14ac:dyDescent="0.25">
      <c r="A813" t="s">
        <v>160</v>
      </c>
    </row>
    <row r="814" spans="1:1" hidden="1" x14ac:dyDescent="0.25">
      <c r="A814" t="s">
        <v>160</v>
      </c>
    </row>
    <row r="815" spans="1:1" hidden="1" x14ac:dyDescent="0.25">
      <c r="A815" t="s">
        <v>160</v>
      </c>
    </row>
    <row r="816" spans="1:1" hidden="1" x14ac:dyDescent="0.25">
      <c r="A816" t="s">
        <v>160</v>
      </c>
    </row>
    <row r="817" spans="1:1" hidden="1" x14ac:dyDescent="0.25">
      <c r="A817" t="s">
        <v>160</v>
      </c>
    </row>
    <row r="818" spans="1:1" hidden="1" x14ac:dyDescent="0.25">
      <c r="A818" t="s">
        <v>160</v>
      </c>
    </row>
    <row r="819" spans="1:1" hidden="1" x14ac:dyDescent="0.25">
      <c r="A819" t="s">
        <v>160</v>
      </c>
    </row>
    <row r="820" spans="1:1" hidden="1" x14ac:dyDescent="0.25">
      <c r="A820" t="s">
        <v>160</v>
      </c>
    </row>
    <row r="821" spans="1:1" hidden="1" x14ac:dyDescent="0.25">
      <c r="A821" t="s">
        <v>160</v>
      </c>
    </row>
    <row r="822" spans="1:1" hidden="1" x14ac:dyDescent="0.25">
      <c r="A822" t="s">
        <v>160</v>
      </c>
    </row>
    <row r="823" spans="1:1" hidden="1" x14ac:dyDescent="0.25">
      <c r="A823" t="s">
        <v>160</v>
      </c>
    </row>
    <row r="824" spans="1:1" hidden="1" x14ac:dyDescent="0.25">
      <c r="A824" t="s">
        <v>160</v>
      </c>
    </row>
    <row r="825" spans="1:1" hidden="1" x14ac:dyDescent="0.25">
      <c r="A825" t="s">
        <v>160</v>
      </c>
    </row>
    <row r="826" spans="1:1" hidden="1" x14ac:dyDescent="0.25">
      <c r="A826" t="s">
        <v>160</v>
      </c>
    </row>
    <row r="827" spans="1:1" hidden="1" x14ac:dyDescent="0.25">
      <c r="A827" t="s">
        <v>160</v>
      </c>
    </row>
    <row r="828" spans="1:1" hidden="1" x14ac:dyDescent="0.25">
      <c r="A828" t="s">
        <v>160</v>
      </c>
    </row>
    <row r="829" spans="1:1" hidden="1" x14ac:dyDescent="0.25">
      <c r="A829" t="s">
        <v>160</v>
      </c>
    </row>
    <row r="830" spans="1:1" hidden="1" x14ac:dyDescent="0.25">
      <c r="A830" t="s">
        <v>160</v>
      </c>
    </row>
    <row r="831" spans="1:1" hidden="1" x14ac:dyDescent="0.25">
      <c r="A831" t="s">
        <v>160</v>
      </c>
    </row>
    <row r="832" spans="1:1" hidden="1" x14ac:dyDescent="0.25">
      <c r="A832" t="s">
        <v>160</v>
      </c>
    </row>
    <row r="833" spans="1:1" hidden="1" x14ac:dyDescent="0.25">
      <c r="A833" t="s">
        <v>160</v>
      </c>
    </row>
    <row r="834" spans="1:1" hidden="1" x14ac:dyDescent="0.25">
      <c r="A834" t="s">
        <v>160</v>
      </c>
    </row>
    <row r="835" spans="1:1" hidden="1" x14ac:dyDescent="0.25">
      <c r="A835" t="s">
        <v>160</v>
      </c>
    </row>
    <row r="836" spans="1:1" hidden="1" x14ac:dyDescent="0.25">
      <c r="A836" t="s">
        <v>160</v>
      </c>
    </row>
    <row r="837" spans="1:1" hidden="1" x14ac:dyDescent="0.25">
      <c r="A837" t="s">
        <v>160</v>
      </c>
    </row>
    <row r="838" spans="1:1" hidden="1" x14ac:dyDescent="0.25">
      <c r="A838" t="s">
        <v>160</v>
      </c>
    </row>
    <row r="839" spans="1:1" hidden="1" x14ac:dyDescent="0.25">
      <c r="A839" t="s">
        <v>160</v>
      </c>
    </row>
    <row r="840" spans="1:1" hidden="1" x14ac:dyDescent="0.25">
      <c r="A840" t="s">
        <v>160</v>
      </c>
    </row>
    <row r="841" spans="1:1" hidden="1" x14ac:dyDescent="0.25">
      <c r="A841" t="s">
        <v>160</v>
      </c>
    </row>
    <row r="842" spans="1:1" hidden="1" x14ac:dyDescent="0.25">
      <c r="A842" t="s">
        <v>160</v>
      </c>
    </row>
    <row r="843" spans="1:1" hidden="1" x14ac:dyDescent="0.25">
      <c r="A843" t="s">
        <v>160</v>
      </c>
    </row>
    <row r="844" spans="1:1" hidden="1" x14ac:dyDescent="0.25">
      <c r="A844" t="s">
        <v>160</v>
      </c>
    </row>
    <row r="845" spans="1:1" hidden="1" x14ac:dyDescent="0.25">
      <c r="A845" t="s">
        <v>160</v>
      </c>
    </row>
    <row r="846" spans="1:1" hidden="1" x14ac:dyDescent="0.25">
      <c r="A846" t="s">
        <v>160</v>
      </c>
    </row>
    <row r="847" spans="1:1" hidden="1" x14ac:dyDescent="0.25">
      <c r="A847" t="s">
        <v>160</v>
      </c>
    </row>
    <row r="848" spans="1:1" hidden="1" x14ac:dyDescent="0.25">
      <c r="A848" t="s">
        <v>160</v>
      </c>
    </row>
    <row r="849" spans="1:1" hidden="1" x14ac:dyDescent="0.25">
      <c r="A849" t="s">
        <v>160</v>
      </c>
    </row>
    <row r="850" spans="1:1" hidden="1" x14ac:dyDescent="0.25">
      <c r="A850" t="s">
        <v>160</v>
      </c>
    </row>
    <row r="851" spans="1:1" hidden="1" x14ac:dyDescent="0.25">
      <c r="A851" t="s">
        <v>160</v>
      </c>
    </row>
    <row r="852" spans="1:1" hidden="1" x14ac:dyDescent="0.25">
      <c r="A852" t="s">
        <v>160</v>
      </c>
    </row>
    <row r="853" spans="1:1" hidden="1" x14ac:dyDescent="0.25">
      <c r="A853" t="s">
        <v>160</v>
      </c>
    </row>
    <row r="854" spans="1:1" hidden="1" x14ac:dyDescent="0.25">
      <c r="A854" t="s">
        <v>160</v>
      </c>
    </row>
    <row r="855" spans="1:1" hidden="1" x14ac:dyDescent="0.25">
      <c r="A855" t="s">
        <v>160</v>
      </c>
    </row>
    <row r="856" spans="1:1" hidden="1" x14ac:dyDescent="0.25">
      <c r="A856" t="s">
        <v>160</v>
      </c>
    </row>
    <row r="857" spans="1:1" hidden="1" x14ac:dyDescent="0.25">
      <c r="A857" t="s">
        <v>160</v>
      </c>
    </row>
    <row r="858" spans="1:1" hidden="1" x14ac:dyDescent="0.25">
      <c r="A858" t="s">
        <v>160</v>
      </c>
    </row>
    <row r="859" spans="1:1" hidden="1" x14ac:dyDescent="0.25">
      <c r="A859" t="s">
        <v>160</v>
      </c>
    </row>
    <row r="860" spans="1:1" hidden="1" x14ac:dyDescent="0.25">
      <c r="A860" t="s">
        <v>160</v>
      </c>
    </row>
    <row r="861" spans="1:1" hidden="1" x14ac:dyDescent="0.25">
      <c r="A861" t="s">
        <v>160</v>
      </c>
    </row>
    <row r="862" spans="1:1" hidden="1" x14ac:dyDescent="0.25">
      <c r="A862" t="s">
        <v>160</v>
      </c>
    </row>
    <row r="863" spans="1:1" hidden="1" x14ac:dyDescent="0.25">
      <c r="A863" t="s">
        <v>160</v>
      </c>
    </row>
    <row r="864" spans="1:1" hidden="1" x14ac:dyDescent="0.25">
      <c r="A864" t="s">
        <v>160</v>
      </c>
    </row>
    <row r="865" spans="1:1" hidden="1" x14ac:dyDescent="0.25">
      <c r="A865" t="s">
        <v>160</v>
      </c>
    </row>
    <row r="866" spans="1:1" hidden="1" x14ac:dyDescent="0.25">
      <c r="A866" t="s">
        <v>160</v>
      </c>
    </row>
    <row r="867" spans="1:1" hidden="1" x14ac:dyDescent="0.25">
      <c r="A867" t="s">
        <v>160</v>
      </c>
    </row>
    <row r="868" spans="1:1" hidden="1" x14ac:dyDescent="0.25">
      <c r="A868" t="s">
        <v>160</v>
      </c>
    </row>
    <row r="869" spans="1:1" hidden="1" x14ac:dyDescent="0.25">
      <c r="A869" t="s">
        <v>160</v>
      </c>
    </row>
    <row r="870" spans="1:1" hidden="1" x14ac:dyDescent="0.25">
      <c r="A870" t="s">
        <v>160</v>
      </c>
    </row>
    <row r="871" spans="1:1" hidden="1" x14ac:dyDescent="0.25">
      <c r="A871" t="s">
        <v>160</v>
      </c>
    </row>
    <row r="872" spans="1:1" hidden="1" x14ac:dyDescent="0.25">
      <c r="A872" t="s">
        <v>160</v>
      </c>
    </row>
    <row r="873" spans="1:1" hidden="1" x14ac:dyDescent="0.25">
      <c r="A873" t="s">
        <v>160</v>
      </c>
    </row>
    <row r="874" spans="1:1" hidden="1" x14ac:dyDescent="0.25">
      <c r="A874" t="s">
        <v>160</v>
      </c>
    </row>
    <row r="875" spans="1:1" hidden="1" x14ac:dyDescent="0.25">
      <c r="A875" t="s">
        <v>160</v>
      </c>
    </row>
    <row r="876" spans="1:1" hidden="1" x14ac:dyDescent="0.25">
      <c r="A876" t="s">
        <v>160</v>
      </c>
    </row>
    <row r="877" spans="1:1" hidden="1" x14ac:dyDescent="0.25">
      <c r="A877" t="s">
        <v>160</v>
      </c>
    </row>
    <row r="878" spans="1:1" hidden="1" x14ac:dyDescent="0.25">
      <c r="A878" t="s">
        <v>160</v>
      </c>
    </row>
    <row r="879" spans="1:1" hidden="1" x14ac:dyDescent="0.25">
      <c r="A879" t="s">
        <v>160</v>
      </c>
    </row>
    <row r="880" spans="1:1" hidden="1" x14ac:dyDescent="0.25">
      <c r="A880" t="s">
        <v>160</v>
      </c>
    </row>
    <row r="881" spans="1:1" hidden="1" x14ac:dyDescent="0.25">
      <c r="A881" t="s">
        <v>160</v>
      </c>
    </row>
    <row r="882" spans="1:1" hidden="1" x14ac:dyDescent="0.25">
      <c r="A882" t="s">
        <v>160</v>
      </c>
    </row>
    <row r="883" spans="1:1" hidden="1" x14ac:dyDescent="0.25">
      <c r="A883" t="s">
        <v>160</v>
      </c>
    </row>
    <row r="884" spans="1:1" hidden="1" x14ac:dyDescent="0.25">
      <c r="A884" t="s">
        <v>160</v>
      </c>
    </row>
    <row r="885" spans="1:1" hidden="1" x14ac:dyDescent="0.25">
      <c r="A885" t="s">
        <v>160</v>
      </c>
    </row>
    <row r="886" spans="1:1" hidden="1" x14ac:dyDescent="0.25">
      <c r="A886" t="s">
        <v>160</v>
      </c>
    </row>
    <row r="887" spans="1:1" hidden="1" x14ac:dyDescent="0.25">
      <c r="A887" t="s">
        <v>160</v>
      </c>
    </row>
    <row r="888" spans="1:1" hidden="1" x14ac:dyDescent="0.25">
      <c r="A888" t="s">
        <v>160</v>
      </c>
    </row>
    <row r="889" spans="1:1" hidden="1" x14ac:dyDescent="0.25">
      <c r="A889" t="s">
        <v>160</v>
      </c>
    </row>
    <row r="890" spans="1:1" hidden="1" x14ac:dyDescent="0.25">
      <c r="A890" t="s">
        <v>160</v>
      </c>
    </row>
    <row r="891" spans="1:1" hidden="1" x14ac:dyDescent="0.25">
      <c r="A891" t="s">
        <v>160</v>
      </c>
    </row>
    <row r="892" spans="1:1" hidden="1" x14ac:dyDescent="0.25">
      <c r="A892" t="s">
        <v>160</v>
      </c>
    </row>
    <row r="893" spans="1:1" hidden="1" x14ac:dyDescent="0.25">
      <c r="A893" t="s">
        <v>160</v>
      </c>
    </row>
    <row r="894" spans="1:1" hidden="1" x14ac:dyDescent="0.25">
      <c r="A894" t="s">
        <v>160</v>
      </c>
    </row>
    <row r="895" spans="1:1" hidden="1" x14ac:dyDescent="0.25">
      <c r="A895" t="s">
        <v>160</v>
      </c>
    </row>
    <row r="896" spans="1:1" hidden="1" x14ac:dyDescent="0.25">
      <c r="A896" t="s">
        <v>160</v>
      </c>
    </row>
    <row r="897" spans="1:1" hidden="1" x14ac:dyDescent="0.25">
      <c r="A897" t="s">
        <v>160</v>
      </c>
    </row>
    <row r="898" spans="1:1" hidden="1" x14ac:dyDescent="0.25">
      <c r="A898" t="s">
        <v>160</v>
      </c>
    </row>
    <row r="899" spans="1:1" hidden="1" x14ac:dyDescent="0.25">
      <c r="A899" t="s">
        <v>160</v>
      </c>
    </row>
    <row r="900" spans="1:1" hidden="1" x14ac:dyDescent="0.25">
      <c r="A900" t="s">
        <v>160</v>
      </c>
    </row>
    <row r="901" spans="1:1" hidden="1" x14ac:dyDescent="0.25">
      <c r="A901" t="s">
        <v>160</v>
      </c>
    </row>
    <row r="902" spans="1:1" hidden="1" x14ac:dyDescent="0.25">
      <c r="A902" t="s">
        <v>160</v>
      </c>
    </row>
    <row r="903" spans="1:1" hidden="1" x14ac:dyDescent="0.25">
      <c r="A903" t="s">
        <v>160</v>
      </c>
    </row>
    <row r="904" spans="1:1" hidden="1" x14ac:dyDescent="0.25">
      <c r="A904" t="s">
        <v>160</v>
      </c>
    </row>
    <row r="905" spans="1:1" hidden="1" x14ac:dyDescent="0.25">
      <c r="A905" t="s">
        <v>160</v>
      </c>
    </row>
    <row r="906" spans="1:1" hidden="1" x14ac:dyDescent="0.25">
      <c r="A906" t="s">
        <v>160</v>
      </c>
    </row>
    <row r="907" spans="1:1" hidden="1" x14ac:dyDescent="0.25">
      <c r="A907" t="s">
        <v>160</v>
      </c>
    </row>
    <row r="908" spans="1:1" hidden="1" x14ac:dyDescent="0.25">
      <c r="A908" t="s">
        <v>160</v>
      </c>
    </row>
    <row r="909" spans="1:1" hidden="1" x14ac:dyDescent="0.25">
      <c r="A909" t="s">
        <v>160</v>
      </c>
    </row>
    <row r="910" spans="1:1" hidden="1" x14ac:dyDescent="0.25">
      <c r="A910" t="s">
        <v>160</v>
      </c>
    </row>
    <row r="911" spans="1:1" hidden="1" x14ac:dyDescent="0.25">
      <c r="A911" t="s">
        <v>160</v>
      </c>
    </row>
    <row r="912" spans="1:1" hidden="1" x14ac:dyDescent="0.25">
      <c r="A912" t="s">
        <v>160</v>
      </c>
    </row>
    <row r="913" spans="1:1" hidden="1" x14ac:dyDescent="0.25">
      <c r="A913" t="s">
        <v>160</v>
      </c>
    </row>
    <row r="914" spans="1:1" hidden="1" x14ac:dyDescent="0.25">
      <c r="A914" t="s">
        <v>160</v>
      </c>
    </row>
    <row r="915" spans="1:1" hidden="1" x14ac:dyDescent="0.25">
      <c r="A915" t="s">
        <v>160</v>
      </c>
    </row>
    <row r="916" spans="1:1" hidden="1" x14ac:dyDescent="0.25">
      <c r="A916" t="s">
        <v>160</v>
      </c>
    </row>
    <row r="917" spans="1:1" hidden="1" x14ac:dyDescent="0.25">
      <c r="A917" t="s">
        <v>160</v>
      </c>
    </row>
    <row r="918" spans="1:1" hidden="1" x14ac:dyDescent="0.25">
      <c r="A918" t="s">
        <v>160</v>
      </c>
    </row>
    <row r="919" spans="1:1" hidden="1" x14ac:dyDescent="0.25">
      <c r="A919" t="s">
        <v>160</v>
      </c>
    </row>
    <row r="920" spans="1:1" hidden="1" x14ac:dyDescent="0.25">
      <c r="A920" t="s">
        <v>160</v>
      </c>
    </row>
    <row r="921" spans="1:1" hidden="1" x14ac:dyDescent="0.25">
      <c r="A921" t="s">
        <v>160</v>
      </c>
    </row>
    <row r="922" spans="1:1" hidden="1" x14ac:dyDescent="0.25">
      <c r="A922" t="s">
        <v>160</v>
      </c>
    </row>
    <row r="923" spans="1:1" hidden="1" x14ac:dyDescent="0.25">
      <c r="A923" t="s">
        <v>160</v>
      </c>
    </row>
    <row r="924" spans="1:1" hidden="1" x14ac:dyDescent="0.25">
      <c r="A924" t="s">
        <v>160</v>
      </c>
    </row>
    <row r="925" spans="1:1" hidden="1" x14ac:dyDescent="0.25">
      <c r="A925" t="s">
        <v>160</v>
      </c>
    </row>
    <row r="926" spans="1:1" hidden="1" x14ac:dyDescent="0.25">
      <c r="A926" t="s">
        <v>160</v>
      </c>
    </row>
    <row r="927" spans="1:1" hidden="1" x14ac:dyDescent="0.25">
      <c r="A927" t="s">
        <v>160</v>
      </c>
    </row>
    <row r="928" spans="1:1" hidden="1" x14ac:dyDescent="0.25">
      <c r="A928" t="s">
        <v>160</v>
      </c>
    </row>
    <row r="929" spans="1:1" hidden="1" x14ac:dyDescent="0.25">
      <c r="A929" t="s">
        <v>160</v>
      </c>
    </row>
    <row r="930" spans="1:1" hidden="1" x14ac:dyDescent="0.25">
      <c r="A930" t="s">
        <v>160</v>
      </c>
    </row>
    <row r="931" spans="1:1" hidden="1" x14ac:dyDescent="0.25">
      <c r="A931" t="s">
        <v>160</v>
      </c>
    </row>
    <row r="932" spans="1:1" hidden="1" x14ac:dyDescent="0.25">
      <c r="A932" t="s">
        <v>160</v>
      </c>
    </row>
    <row r="933" spans="1:1" hidden="1" x14ac:dyDescent="0.25">
      <c r="A933" t="s">
        <v>160</v>
      </c>
    </row>
    <row r="934" spans="1:1" hidden="1" x14ac:dyDescent="0.25">
      <c r="A934" t="s">
        <v>160</v>
      </c>
    </row>
    <row r="935" spans="1:1" hidden="1" x14ac:dyDescent="0.25">
      <c r="A935" t="s">
        <v>160</v>
      </c>
    </row>
    <row r="936" spans="1:1" hidden="1" x14ac:dyDescent="0.25">
      <c r="A936" t="s">
        <v>160</v>
      </c>
    </row>
    <row r="937" spans="1:1" hidden="1" x14ac:dyDescent="0.25">
      <c r="A937" t="s">
        <v>160</v>
      </c>
    </row>
    <row r="938" spans="1:1" hidden="1" x14ac:dyDescent="0.25">
      <c r="A938" t="s">
        <v>160</v>
      </c>
    </row>
    <row r="939" spans="1:1" hidden="1" x14ac:dyDescent="0.25">
      <c r="A939" t="s">
        <v>160</v>
      </c>
    </row>
    <row r="940" spans="1:1" hidden="1" x14ac:dyDescent="0.25">
      <c r="A940" t="s">
        <v>160</v>
      </c>
    </row>
    <row r="941" spans="1:1" hidden="1" x14ac:dyDescent="0.25">
      <c r="A941" t="s">
        <v>160</v>
      </c>
    </row>
    <row r="942" spans="1:1" hidden="1" x14ac:dyDescent="0.25">
      <c r="A942" t="s">
        <v>160</v>
      </c>
    </row>
    <row r="943" spans="1:1" hidden="1" x14ac:dyDescent="0.25">
      <c r="A943" t="s">
        <v>160</v>
      </c>
    </row>
    <row r="944" spans="1:1" hidden="1" x14ac:dyDescent="0.25">
      <c r="A944" t="s">
        <v>160</v>
      </c>
    </row>
    <row r="945" spans="1:1" hidden="1" x14ac:dyDescent="0.25">
      <c r="A945" t="s">
        <v>160</v>
      </c>
    </row>
    <row r="946" spans="1:1" hidden="1" x14ac:dyDescent="0.25">
      <c r="A946" t="s">
        <v>160</v>
      </c>
    </row>
    <row r="947" spans="1:1" hidden="1" x14ac:dyDescent="0.25">
      <c r="A947" t="s">
        <v>160</v>
      </c>
    </row>
    <row r="948" spans="1:1" hidden="1" x14ac:dyDescent="0.25">
      <c r="A948" t="s">
        <v>160</v>
      </c>
    </row>
    <row r="949" spans="1:1" hidden="1" x14ac:dyDescent="0.25">
      <c r="A949" t="s">
        <v>160</v>
      </c>
    </row>
    <row r="950" spans="1:1" hidden="1" x14ac:dyDescent="0.25">
      <c r="A950" t="s">
        <v>160</v>
      </c>
    </row>
    <row r="951" spans="1:1" hidden="1" x14ac:dyDescent="0.25">
      <c r="A951" t="s">
        <v>160</v>
      </c>
    </row>
    <row r="952" spans="1:1" hidden="1" x14ac:dyDescent="0.25">
      <c r="A952" t="s">
        <v>160</v>
      </c>
    </row>
    <row r="953" spans="1:1" hidden="1" x14ac:dyDescent="0.25">
      <c r="A953" t="s">
        <v>160</v>
      </c>
    </row>
    <row r="954" spans="1:1" hidden="1" x14ac:dyDescent="0.25">
      <c r="A954" t="s">
        <v>160</v>
      </c>
    </row>
    <row r="955" spans="1:1" hidden="1" x14ac:dyDescent="0.25">
      <c r="A955" t="s">
        <v>160</v>
      </c>
    </row>
    <row r="956" spans="1:1" hidden="1" x14ac:dyDescent="0.25">
      <c r="A956" t="s">
        <v>160</v>
      </c>
    </row>
    <row r="957" spans="1:1" hidden="1" x14ac:dyDescent="0.25">
      <c r="A957" t="s">
        <v>160</v>
      </c>
    </row>
    <row r="958" spans="1:1" hidden="1" x14ac:dyDescent="0.25">
      <c r="A958" t="s">
        <v>160</v>
      </c>
    </row>
    <row r="959" spans="1:1" hidden="1" x14ac:dyDescent="0.25">
      <c r="A959" t="s">
        <v>160</v>
      </c>
    </row>
    <row r="960" spans="1:1" hidden="1" x14ac:dyDescent="0.25">
      <c r="A960" t="s">
        <v>160</v>
      </c>
    </row>
    <row r="961" spans="1:1" hidden="1" x14ac:dyDescent="0.25">
      <c r="A961" t="s">
        <v>160</v>
      </c>
    </row>
    <row r="962" spans="1:1" hidden="1" x14ac:dyDescent="0.25">
      <c r="A962" t="s">
        <v>160</v>
      </c>
    </row>
    <row r="963" spans="1:1" hidden="1" x14ac:dyDescent="0.25">
      <c r="A963" t="s">
        <v>160</v>
      </c>
    </row>
    <row r="964" spans="1:1" hidden="1" x14ac:dyDescent="0.25">
      <c r="A964" t="s">
        <v>160</v>
      </c>
    </row>
    <row r="965" spans="1:1" hidden="1" x14ac:dyDescent="0.25">
      <c r="A965" t="s">
        <v>160</v>
      </c>
    </row>
    <row r="966" spans="1:1" hidden="1" x14ac:dyDescent="0.25">
      <c r="A966" t="s">
        <v>160</v>
      </c>
    </row>
    <row r="967" spans="1:1" hidden="1" x14ac:dyDescent="0.25">
      <c r="A967" t="s">
        <v>160</v>
      </c>
    </row>
    <row r="968" spans="1:1" hidden="1" x14ac:dyDescent="0.25">
      <c r="A968" t="s">
        <v>160</v>
      </c>
    </row>
    <row r="969" spans="1:1" hidden="1" x14ac:dyDescent="0.25">
      <c r="A969" t="s">
        <v>160</v>
      </c>
    </row>
    <row r="970" spans="1:1" hidden="1" x14ac:dyDescent="0.25">
      <c r="A970" t="s">
        <v>160</v>
      </c>
    </row>
    <row r="971" spans="1:1" hidden="1" x14ac:dyDescent="0.25">
      <c r="A971" t="s">
        <v>160</v>
      </c>
    </row>
    <row r="972" spans="1:1" hidden="1" x14ac:dyDescent="0.25">
      <c r="A972" t="s">
        <v>160</v>
      </c>
    </row>
    <row r="973" spans="1:1" hidden="1" x14ac:dyDescent="0.25">
      <c r="A973" t="s">
        <v>160</v>
      </c>
    </row>
    <row r="974" spans="1:1" hidden="1" x14ac:dyDescent="0.25">
      <c r="A974" t="s">
        <v>160</v>
      </c>
    </row>
    <row r="975" spans="1:1" hidden="1" x14ac:dyDescent="0.25">
      <c r="A975" t="s">
        <v>160</v>
      </c>
    </row>
    <row r="976" spans="1:1" hidden="1" x14ac:dyDescent="0.25">
      <c r="A976" t="s">
        <v>160</v>
      </c>
    </row>
    <row r="977" spans="1:1" hidden="1" x14ac:dyDescent="0.25">
      <c r="A977" t="s">
        <v>160</v>
      </c>
    </row>
    <row r="978" spans="1:1" hidden="1" x14ac:dyDescent="0.25">
      <c r="A978" t="s">
        <v>160</v>
      </c>
    </row>
    <row r="979" spans="1:1" hidden="1" x14ac:dyDescent="0.25">
      <c r="A979" t="s">
        <v>160</v>
      </c>
    </row>
    <row r="980" spans="1:1" hidden="1" x14ac:dyDescent="0.25">
      <c r="A980" t="s">
        <v>160</v>
      </c>
    </row>
    <row r="981" spans="1:1" hidden="1" x14ac:dyDescent="0.25">
      <c r="A981" t="s">
        <v>160</v>
      </c>
    </row>
    <row r="982" spans="1:1" hidden="1" x14ac:dyDescent="0.25">
      <c r="A982" t="s">
        <v>160</v>
      </c>
    </row>
    <row r="983" spans="1:1" hidden="1" x14ac:dyDescent="0.25">
      <c r="A983" t="s">
        <v>160</v>
      </c>
    </row>
    <row r="984" spans="1:1" hidden="1" x14ac:dyDescent="0.25">
      <c r="A984" t="s">
        <v>160</v>
      </c>
    </row>
    <row r="985" spans="1:1" hidden="1" x14ac:dyDescent="0.25">
      <c r="A985" t="s">
        <v>160</v>
      </c>
    </row>
    <row r="986" spans="1:1" hidden="1" x14ac:dyDescent="0.25">
      <c r="A986" t="s">
        <v>160</v>
      </c>
    </row>
    <row r="987" spans="1:1" hidden="1" x14ac:dyDescent="0.25">
      <c r="A987" t="s">
        <v>160</v>
      </c>
    </row>
    <row r="988" spans="1:1" hidden="1" x14ac:dyDescent="0.25">
      <c r="A988" t="s">
        <v>160</v>
      </c>
    </row>
    <row r="989" spans="1:1" hidden="1" x14ac:dyDescent="0.25">
      <c r="A989" t="s">
        <v>160</v>
      </c>
    </row>
    <row r="990" spans="1:1" hidden="1" x14ac:dyDescent="0.25">
      <c r="A990" t="s">
        <v>160</v>
      </c>
    </row>
    <row r="991" spans="1:1" hidden="1" x14ac:dyDescent="0.25">
      <c r="A991" t="s">
        <v>160</v>
      </c>
    </row>
    <row r="992" spans="1:1" hidden="1" x14ac:dyDescent="0.25">
      <c r="A992" t="s">
        <v>160</v>
      </c>
    </row>
    <row r="993" spans="1:1" hidden="1" x14ac:dyDescent="0.25">
      <c r="A993" t="s">
        <v>160</v>
      </c>
    </row>
    <row r="994" spans="1:1" hidden="1" x14ac:dyDescent="0.25">
      <c r="A994" t="s">
        <v>160</v>
      </c>
    </row>
    <row r="995" spans="1:1" hidden="1" x14ac:dyDescent="0.25">
      <c r="A995" t="s">
        <v>160</v>
      </c>
    </row>
    <row r="996" spans="1:1" hidden="1" x14ac:dyDescent="0.25">
      <c r="A996" t="s">
        <v>160</v>
      </c>
    </row>
    <row r="997" spans="1:1" hidden="1" x14ac:dyDescent="0.25">
      <c r="A997" t="s">
        <v>160</v>
      </c>
    </row>
    <row r="998" spans="1:1" hidden="1" x14ac:dyDescent="0.25">
      <c r="A998" t="s">
        <v>160</v>
      </c>
    </row>
    <row r="999" spans="1:1" hidden="1" x14ac:dyDescent="0.25">
      <c r="A999" t="s">
        <v>160</v>
      </c>
    </row>
    <row r="1000" spans="1:1" hidden="1" x14ac:dyDescent="0.25">
      <c r="A1000" t="s">
        <v>160</v>
      </c>
    </row>
    <row r="1001" spans="1:1" hidden="1" x14ac:dyDescent="0.25">
      <c r="A1001" t="s">
        <v>160</v>
      </c>
    </row>
    <row r="1002" spans="1:1" hidden="1" x14ac:dyDescent="0.25">
      <c r="A1002" t="s">
        <v>160</v>
      </c>
    </row>
    <row r="1003" spans="1:1" hidden="1" x14ac:dyDescent="0.25">
      <c r="A1003" t="s">
        <v>160</v>
      </c>
    </row>
    <row r="1004" spans="1:1" hidden="1" x14ac:dyDescent="0.25">
      <c r="A1004" t="s">
        <v>160</v>
      </c>
    </row>
    <row r="1005" spans="1:1" hidden="1" x14ac:dyDescent="0.25">
      <c r="A1005" t="s">
        <v>160</v>
      </c>
    </row>
    <row r="1006" spans="1:1" hidden="1" x14ac:dyDescent="0.25">
      <c r="A1006" t="s">
        <v>160</v>
      </c>
    </row>
    <row r="1007" spans="1:1" hidden="1" x14ac:dyDescent="0.25">
      <c r="A1007" t="s">
        <v>160</v>
      </c>
    </row>
    <row r="1008" spans="1:1" hidden="1" x14ac:dyDescent="0.25">
      <c r="A1008" t="s">
        <v>160</v>
      </c>
    </row>
    <row r="1009" spans="1:1" hidden="1" x14ac:dyDescent="0.25">
      <c r="A1009" t="s">
        <v>160</v>
      </c>
    </row>
    <row r="1010" spans="1:1" hidden="1" x14ac:dyDescent="0.25">
      <c r="A1010" t="s">
        <v>160</v>
      </c>
    </row>
    <row r="1011" spans="1:1" hidden="1" x14ac:dyDescent="0.25">
      <c r="A1011" t="s">
        <v>160</v>
      </c>
    </row>
    <row r="1012" spans="1:1" hidden="1" x14ac:dyDescent="0.25">
      <c r="A1012" t="s">
        <v>160</v>
      </c>
    </row>
    <row r="1013" spans="1:1" hidden="1" x14ac:dyDescent="0.25">
      <c r="A1013" t="s">
        <v>160</v>
      </c>
    </row>
    <row r="1014" spans="1:1" hidden="1" x14ac:dyDescent="0.25">
      <c r="A1014" t="s">
        <v>160</v>
      </c>
    </row>
    <row r="1015" spans="1:1" hidden="1" x14ac:dyDescent="0.25">
      <c r="A1015" t="s">
        <v>160</v>
      </c>
    </row>
    <row r="1016" spans="1:1" hidden="1" x14ac:dyDescent="0.25">
      <c r="A1016" t="s">
        <v>160</v>
      </c>
    </row>
    <row r="1017" spans="1:1" hidden="1" x14ac:dyDescent="0.25">
      <c r="A1017" t="s">
        <v>160</v>
      </c>
    </row>
    <row r="1018" spans="1:1" hidden="1" x14ac:dyDescent="0.25">
      <c r="A1018" t="s">
        <v>160</v>
      </c>
    </row>
    <row r="1019" spans="1:1" hidden="1" x14ac:dyDescent="0.25">
      <c r="A1019" t="s">
        <v>160</v>
      </c>
    </row>
    <row r="1020" spans="1:1" hidden="1" x14ac:dyDescent="0.25">
      <c r="A1020" t="s">
        <v>160</v>
      </c>
    </row>
    <row r="1021" spans="1:1" hidden="1" x14ac:dyDescent="0.25">
      <c r="A1021" t="s">
        <v>160</v>
      </c>
    </row>
    <row r="1022" spans="1:1" hidden="1" x14ac:dyDescent="0.25">
      <c r="A1022" t="s">
        <v>160</v>
      </c>
    </row>
    <row r="1023" spans="1:1" hidden="1" x14ac:dyDescent="0.25">
      <c r="A1023" t="s">
        <v>160</v>
      </c>
    </row>
    <row r="1024" spans="1:1" hidden="1" x14ac:dyDescent="0.25">
      <c r="A1024" t="s">
        <v>160</v>
      </c>
    </row>
    <row r="1025" spans="1:1" hidden="1" x14ac:dyDescent="0.25">
      <c r="A1025" t="s">
        <v>160</v>
      </c>
    </row>
    <row r="1026" spans="1:1" hidden="1" x14ac:dyDescent="0.25">
      <c r="A1026" t="s">
        <v>160</v>
      </c>
    </row>
    <row r="1027" spans="1:1" hidden="1" x14ac:dyDescent="0.25">
      <c r="A1027" t="s">
        <v>160</v>
      </c>
    </row>
    <row r="1028" spans="1:1" hidden="1" x14ac:dyDescent="0.25">
      <c r="A1028" t="s">
        <v>160</v>
      </c>
    </row>
    <row r="1029" spans="1:1" hidden="1" x14ac:dyDescent="0.25">
      <c r="A1029" t="s">
        <v>160</v>
      </c>
    </row>
    <row r="1030" spans="1:1" hidden="1" x14ac:dyDescent="0.25">
      <c r="A1030" t="s">
        <v>160</v>
      </c>
    </row>
    <row r="1031" spans="1:1" hidden="1" x14ac:dyDescent="0.25">
      <c r="A1031" t="s">
        <v>160</v>
      </c>
    </row>
    <row r="1032" spans="1:1" hidden="1" x14ac:dyDescent="0.25">
      <c r="A1032" t="s">
        <v>160</v>
      </c>
    </row>
    <row r="1033" spans="1:1" hidden="1" x14ac:dyDescent="0.25">
      <c r="A1033" t="s">
        <v>160</v>
      </c>
    </row>
    <row r="1034" spans="1:1" hidden="1" x14ac:dyDescent="0.25">
      <c r="A1034" t="s">
        <v>160</v>
      </c>
    </row>
    <row r="1035" spans="1:1" hidden="1" x14ac:dyDescent="0.25">
      <c r="A1035" t="s">
        <v>160</v>
      </c>
    </row>
    <row r="1036" spans="1:1" hidden="1" x14ac:dyDescent="0.25">
      <c r="A1036" t="s">
        <v>160</v>
      </c>
    </row>
    <row r="1037" spans="1:1" hidden="1" x14ac:dyDescent="0.25">
      <c r="A1037" t="s">
        <v>160</v>
      </c>
    </row>
    <row r="1038" spans="1:1" hidden="1" x14ac:dyDescent="0.25">
      <c r="A1038" t="s">
        <v>160</v>
      </c>
    </row>
    <row r="1039" spans="1:1" hidden="1" x14ac:dyDescent="0.25">
      <c r="A1039" t="s">
        <v>160</v>
      </c>
    </row>
    <row r="1040" spans="1:1" hidden="1" x14ac:dyDescent="0.25">
      <c r="A1040" t="s">
        <v>160</v>
      </c>
    </row>
    <row r="1041" spans="1:1" hidden="1" x14ac:dyDescent="0.25">
      <c r="A1041" t="s">
        <v>160</v>
      </c>
    </row>
    <row r="1042" spans="1:1" hidden="1" x14ac:dyDescent="0.25">
      <c r="A1042" t="s">
        <v>160</v>
      </c>
    </row>
    <row r="1043" spans="1:1" hidden="1" x14ac:dyDescent="0.25">
      <c r="A1043" t="s">
        <v>160</v>
      </c>
    </row>
    <row r="1044" spans="1:1" hidden="1" x14ac:dyDescent="0.25">
      <c r="A1044" t="s">
        <v>160</v>
      </c>
    </row>
    <row r="1045" spans="1:1" hidden="1" x14ac:dyDescent="0.25">
      <c r="A1045" t="s">
        <v>160</v>
      </c>
    </row>
    <row r="1046" spans="1:1" hidden="1" x14ac:dyDescent="0.25">
      <c r="A1046" t="s">
        <v>160</v>
      </c>
    </row>
    <row r="1047" spans="1:1" hidden="1" x14ac:dyDescent="0.25">
      <c r="A1047" t="s">
        <v>160</v>
      </c>
    </row>
    <row r="1048" spans="1:1" hidden="1" x14ac:dyDescent="0.25">
      <c r="A1048" t="s">
        <v>160</v>
      </c>
    </row>
    <row r="1049" spans="1:1" hidden="1" x14ac:dyDescent="0.25">
      <c r="A1049" t="s">
        <v>160</v>
      </c>
    </row>
    <row r="1050" spans="1:1" hidden="1" x14ac:dyDescent="0.25">
      <c r="A1050" t="s">
        <v>160</v>
      </c>
    </row>
    <row r="1051" spans="1:1" hidden="1" x14ac:dyDescent="0.25">
      <c r="A1051" t="s">
        <v>160</v>
      </c>
    </row>
    <row r="1052" spans="1:1" hidden="1" x14ac:dyDescent="0.25">
      <c r="A1052" t="s">
        <v>160</v>
      </c>
    </row>
    <row r="1053" spans="1:1" hidden="1" x14ac:dyDescent="0.25">
      <c r="A1053" t="s">
        <v>160</v>
      </c>
    </row>
    <row r="1054" spans="1:1" hidden="1" x14ac:dyDescent="0.25">
      <c r="A1054" t="s">
        <v>160</v>
      </c>
    </row>
    <row r="1055" spans="1:1" hidden="1" x14ac:dyDescent="0.25">
      <c r="A1055" t="s">
        <v>160</v>
      </c>
    </row>
    <row r="1056" spans="1:1" hidden="1" x14ac:dyDescent="0.25">
      <c r="A1056" t="s">
        <v>160</v>
      </c>
    </row>
    <row r="1057" spans="1:1" hidden="1" x14ac:dyDescent="0.25">
      <c r="A1057" t="s">
        <v>160</v>
      </c>
    </row>
    <row r="1058" spans="1:1" hidden="1" x14ac:dyDescent="0.25">
      <c r="A1058" t="s">
        <v>160</v>
      </c>
    </row>
    <row r="1059" spans="1:1" hidden="1" x14ac:dyDescent="0.25">
      <c r="A1059" t="s">
        <v>160</v>
      </c>
    </row>
    <row r="1060" spans="1:1" hidden="1" x14ac:dyDescent="0.25">
      <c r="A1060" t="s">
        <v>160</v>
      </c>
    </row>
    <row r="1061" spans="1:1" hidden="1" x14ac:dyDescent="0.25">
      <c r="A1061" t="s">
        <v>160</v>
      </c>
    </row>
    <row r="1062" spans="1:1" hidden="1" x14ac:dyDescent="0.25">
      <c r="A1062" t="s">
        <v>160</v>
      </c>
    </row>
    <row r="1063" spans="1:1" hidden="1" x14ac:dyDescent="0.25">
      <c r="A1063" t="s">
        <v>160</v>
      </c>
    </row>
    <row r="1064" spans="1:1" hidden="1" x14ac:dyDescent="0.25">
      <c r="A1064" t="s">
        <v>160</v>
      </c>
    </row>
    <row r="1065" spans="1:1" hidden="1" x14ac:dyDescent="0.25">
      <c r="A1065" t="s">
        <v>160</v>
      </c>
    </row>
    <row r="1066" spans="1:1" hidden="1" x14ac:dyDescent="0.25">
      <c r="A1066" t="s">
        <v>160</v>
      </c>
    </row>
    <row r="1067" spans="1:1" hidden="1" x14ac:dyDescent="0.25">
      <c r="A1067" t="s">
        <v>160</v>
      </c>
    </row>
    <row r="1068" spans="1:1" hidden="1" x14ac:dyDescent="0.25">
      <c r="A1068" t="s">
        <v>160</v>
      </c>
    </row>
    <row r="1069" spans="1:1" hidden="1" x14ac:dyDescent="0.25">
      <c r="A1069" t="s">
        <v>160</v>
      </c>
    </row>
    <row r="1070" spans="1:1" hidden="1" x14ac:dyDescent="0.25">
      <c r="A1070" t="s">
        <v>160</v>
      </c>
    </row>
    <row r="1071" spans="1:1" hidden="1" x14ac:dyDescent="0.25">
      <c r="A1071" t="s">
        <v>160</v>
      </c>
    </row>
    <row r="1072" spans="1:1" hidden="1" x14ac:dyDescent="0.25">
      <c r="A1072" t="s">
        <v>160</v>
      </c>
    </row>
    <row r="1073" spans="1:1" hidden="1" x14ac:dyDescent="0.25">
      <c r="A1073" t="s">
        <v>160</v>
      </c>
    </row>
    <row r="1074" spans="1:1" hidden="1" x14ac:dyDescent="0.25">
      <c r="A1074" t="s">
        <v>160</v>
      </c>
    </row>
    <row r="1075" spans="1:1" hidden="1" x14ac:dyDescent="0.25">
      <c r="A1075" t="s">
        <v>160</v>
      </c>
    </row>
    <row r="1076" spans="1:1" hidden="1" x14ac:dyDescent="0.25">
      <c r="A1076" t="s">
        <v>160</v>
      </c>
    </row>
    <row r="1077" spans="1:1" hidden="1" x14ac:dyDescent="0.25">
      <c r="A1077" t="s">
        <v>160</v>
      </c>
    </row>
    <row r="1078" spans="1:1" hidden="1" x14ac:dyDescent="0.25">
      <c r="A1078" t="s">
        <v>160</v>
      </c>
    </row>
    <row r="1079" spans="1:1" hidden="1" x14ac:dyDescent="0.25">
      <c r="A1079" t="s">
        <v>160</v>
      </c>
    </row>
    <row r="1080" spans="1:1" hidden="1" x14ac:dyDescent="0.25">
      <c r="A1080" t="s">
        <v>160</v>
      </c>
    </row>
    <row r="1081" spans="1:1" hidden="1" x14ac:dyDescent="0.25">
      <c r="A1081" t="s">
        <v>160</v>
      </c>
    </row>
    <row r="1082" spans="1:1" hidden="1" x14ac:dyDescent="0.25">
      <c r="A1082" t="s">
        <v>160</v>
      </c>
    </row>
    <row r="1083" spans="1:1" hidden="1" x14ac:dyDescent="0.25">
      <c r="A1083" t="s">
        <v>160</v>
      </c>
    </row>
    <row r="1084" spans="1:1" hidden="1" x14ac:dyDescent="0.25">
      <c r="A1084" t="s">
        <v>160</v>
      </c>
    </row>
    <row r="1085" spans="1:1" hidden="1" x14ac:dyDescent="0.25">
      <c r="A1085" t="s">
        <v>160</v>
      </c>
    </row>
    <row r="1086" spans="1:1" hidden="1" x14ac:dyDescent="0.25">
      <c r="A1086" t="s">
        <v>160</v>
      </c>
    </row>
    <row r="1087" spans="1:1" hidden="1" x14ac:dyDescent="0.25">
      <c r="A1087" t="s">
        <v>160</v>
      </c>
    </row>
    <row r="1088" spans="1:1" hidden="1" x14ac:dyDescent="0.25">
      <c r="A1088" t="s">
        <v>160</v>
      </c>
    </row>
    <row r="1089" spans="1:1" hidden="1" x14ac:dyDescent="0.25">
      <c r="A1089" t="s">
        <v>160</v>
      </c>
    </row>
    <row r="1090" spans="1:1" hidden="1" x14ac:dyDescent="0.25">
      <c r="A1090" t="s">
        <v>160</v>
      </c>
    </row>
    <row r="1091" spans="1:1" hidden="1" x14ac:dyDescent="0.25">
      <c r="A1091" t="s">
        <v>160</v>
      </c>
    </row>
    <row r="1092" spans="1:1" hidden="1" x14ac:dyDescent="0.25">
      <c r="A1092" t="s">
        <v>160</v>
      </c>
    </row>
    <row r="1093" spans="1:1" hidden="1" x14ac:dyDescent="0.25">
      <c r="A1093" t="s">
        <v>160</v>
      </c>
    </row>
    <row r="1094" spans="1:1" hidden="1" x14ac:dyDescent="0.25">
      <c r="A1094" t="s">
        <v>160</v>
      </c>
    </row>
    <row r="1095" spans="1:1" hidden="1" x14ac:dyDescent="0.25">
      <c r="A1095" t="s">
        <v>160</v>
      </c>
    </row>
    <row r="1096" spans="1:1" hidden="1" x14ac:dyDescent="0.25">
      <c r="A1096" t="s">
        <v>160</v>
      </c>
    </row>
    <row r="1097" spans="1:1" hidden="1" x14ac:dyDescent="0.25">
      <c r="A1097" t="s">
        <v>160</v>
      </c>
    </row>
    <row r="1098" spans="1:1" hidden="1" x14ac:dyDescent="0.25">
      <c r="A1098" t="s">
        <v>160</v>
      </c>
    </row>
    <row r="1099" spans="1:1" hidden="1" x14ac:dyDescent="0.25">
      <c r="A1099" t="s">
        <v>160</v>
      </c>
    </row>
    <row r="1100" spans="1:1" hidden="1" x14ac:dyDescent="0.25">
      <c r="A1100" t="s">
        <v>160</v>
      </c>
    </row>
    <row r="1101" spans="1:1" hidden="1" x14ac:dyDescent="0.25">
      <c r="A1101" t="s">
        <v>160</v>
      </c>
    </row>
    <row r="1102" spans="1:1" hidden="1" x14ac:dyDescent="0.25">
      <c r="A1102" t="s">
        <v>160</v>
      </c>
    </row>
    <row r="1103" spans="1:1" hidden="1" x14ac:dyDescent="0.25">
      <c r="A1103" t="s">
        <v>160</v>
      </c>
    </row>
    <row r="1104" spans="1:1" hidden="1" x14ac:dyDescent="0.25">
      <c r="A1104" t="s">
        <v>160</v>
      </c>
    </row>
    <row r="1105" spans="1:1" hidden="1" x14ac:dyDescent="0.25">
      <c r="A1105" t="s">
        <v>160</v>
      </c>
    </row>
    <row r="1106" spans="1:1" hidden="1" x14ac:dyDescent="0.25">
      <c r="A1106" t="s">
        <v>160</v>
      </c>
    </row>
    <row r="1107" spans="1:1" hidden="1" x14ac:dyDescent="0.25">
      <c r="A1107" t="s">
        <v>160</v>
      </c>
    </row>
    <row r="1108" spans="1:1" hidden="1" x14ac:dyDescent="0.25">
      <c r="A1108" t="s">
        <v>160</v>
      </c>
    </row>
    <row r="1109" spans="1:1" hidden="1" x14ac:dyDescent="0.25">
      <c r="A1109" t="s">
        <v>160</v>
      </c>
    </row>
    <row r="1110" spans="1:1" hidden="1" x14ac:dyDescent="0.25">
      <c r="A1110" t="s">
        <v>160</v>
      </c>
    </row>
    <row r="1111" spans="1:1" hidden="1" x14ac:dyDescent="0.25">
      <c r="A1111" t="s">
        <v>160</v>
      </c>
    </row>
    <row r="1112" spans="1:1" hidden="1" x14ac:dyDescent="0.25">
      <c r="A1112" t="s">
        <v>160</v>
      </c>
    </row>
    <row r="1113" spans="1:1" hidden="1" x14ac:dyDescent="0.25">
      <c r="A1113" t="s">
        <v>160</v>
      </c>
    </row>
    <row r="1114" spans="1:1" hidden="1" x14ac:dyDescent="0.25">
      <c r="A1114" t="s">
        <v>160</v>
      </c>
    </row>
    <row r="1115" spans="1:1" hidden="1" x14ac:dyDescent="0.25">
      <c r="A1115" t="s">
        <v>160</v>
      </c>
    </row>
    <row r="1116" spans="1:1" hidden="1" x14ac:dyDescent="0.25">
      <c r="A1116" t="s">
        <v>160</v>
      </c>
    </row>
    <row r="1117" spans="1:1" hidden="1" x14ac:dyDescent="0.25">
      <c r="A1117" t="s">
        <v>160</v>
      </c>
    </row>
    <row r="1118" spans="1:1" hidden="1" x14ac:dyDescent="0.25">
      <c r="A1118" t="s">
        <v>160</v>
      </c>
    </row>
    <row r="1119" spans="1:1" hidden="1" x14ac:dyDescent="0.25">
      <c r="A1119" t="s">
        <v>160</v>
      </c>
    </row>
    <row r="1120" spans="1:1" hidden="1" x14ac:dyDescent="0.25">
      <c r="A1120" t="s">
        <v>160</v>
      </c>
    </row>
    <row r="1121" spans="1:1" hidden="1" x14ac:dyDescent="0.25">
      <c r="A1121" t="s">
        <v>160</v>
      </c>
    </row>
    <row r="1122" spans="1:1" hidden="1" x14ac:dyDescent="0.25">
      <c r="A1122" t="s">
        <v>160</v>
      </c>
    </row>
    <row r="1123" spans="1:1" hidden="1" x14ac:dyDescent="0.25">
      <c r="A1123" t="s">
        <v>160</v>
      </c>
    </row>
    <row r="1124" spans="1:1" hidden="1" x14ac:dyDescent="0.25">
      <c r="A1124" t="s">
        <v>160</v>
      </c>
    </row>
    <row r="1125" spans="1:1" hidden="1" x14ac:dyDescent="0.25">
      <c r="A1125" t="s">
        <v>160</v>
      </c>
    </row>
    <row r="1126" spans="1:1" hidden="1" x14ac:dyDescent="0.25">
      <c r="A1126" t="s">
        <v>160</v>
      </c>
    </row>
    <row r="1127" spans="1:1" hidden="1" x14ac:dyDescent="0.25">
      <c r="A1127" t="s">
        <v>160</v>
      </c>
    </row>
    <row r="1128" spans="1:1" hidden="1" x14ac:dyDescent="0.25">
      <c r="A1128" t="s">
        <v>160</v>
      </c>
    </row>
    <row r="1129" spans="1:1" hidden="1" x14ac:dyDescent="0.25">
      <c r="A1129" t="s">
        <v>160</v>
      </c>
    </row>
    <row r="1130" spans="1:1" hidden="1" x14ac:dyDescent="0.25">
      <c r="A1130" t="s">
        <v>160</v>
      </c>
    </row>
    <row r="1131" spans="1:1" hidden="1" x14ac:dyDescent="0.25">
      <c r="A1131" t="s">
        <v>160</v>
      </c>
    </row>
    <row r="1132" spans="1:1" hidden="1" x14ac:dyDescent="0.25">
      <c r="A1132" t="s">
        <v>160</v>
      </c>
    </row>
    <row r="1133" spans="1:1" hidden="1" x14ac:dyDescent="0.25">
      <c r="A1133" t="s">
        <v>160</v>
      </c>
    </row>
    <row r="1134" spans="1:1" hidden="1" x14ac:dyDescent="0.25">
      <c r="A1134" t="s">
        <v>160</v>
      </c>
    </row>
    <row r="1135" spans="1:1" hidden="1" x14ac:dyDescent="0.25">
      <c r="A1135" t="s">
        <v>160</v>
      </c>
    </row>
    <row r="1136" spans="1:1" hidden="1" x14ac:dyDescent="0.25">
      <c r="A1136" t="s">
        <v>160</v>
      </c>
    </row>
    <row r="1137" spans="1:1" hidden="1" x14ac:dyDescent="0.25">
      <c r="A1137" t="s">
        <v>160</v>
      </c>
    </row>
    <row r="1138" spans="1:1" hidden="1" x14ac:dyDescent="0.25">
      <c r="A1138" t="s">
        <v>160</v>
      </c>
    </row>
    <row r="1139" spans="1:1" hidden="1" x14ac:dyDescent="0.25">
      <c r="A1139" t="s">
        <v>160</v>
      </c>
    </row>
    <row r="1140" spans="1:1" hidden="1" x14ac:dyDescent="0.25">
      <c r="A1140" t="s">
        <v>160</v>
      </c>
    </row>
    <row r="1141" spans="1:1" hidden="1" x14ac:dyDescent="0.25">
      <c r="A1141" t="s">
        <v>160</v>
      </c>
    </row>
    <row r="1142" spans="1:1" hidden="1" x14ac:dyDescent="0.25">
      <c r="A1142" t="s">
        <v>160</v>
      </c>
    </row>
    <row r="1143" spans="1:1" hidden="1" x14ac:dyDescent="0.25">
      <c r="A1143" t="s">
        <v>160</v>
      </c>
    </row>
    <row r="1144" spans="1:1" hidden="1" x14ac:dyDescent="0.25">
      <c r="A1144" t="s">
        <v>160</v>
      </c>
    </row>
    <row r="1145" spans="1:1" hidden="1" x14ac:dyDescent="0.25">
      <c r="A1145" t="s">
        <v>160</v>
      </c>
    </row>
    <row r="1146" spans="1:1" hidden="1" x14ac:dyDescent="0.25">
      <c r="A1146" t="s">
        <v>160</v>
      </c>
    </row>
    <row r="1147" spans="1:1" hidden="1" x14ac:dyDescent="0.25">
      <c r="A1147" t="s">
        <v>160</v>
      </c>
    </row>
    <row r="1148" spans="1:1" hidden="1" x14ac:dyDescent="0.25">
      <c r="A1148" t="s">
        <v>160</v>
      </c>
    </row>
    <row r="1149" spans="1:1" hidden="1" x14ac:dyDescent="0.25">
      <c r="A1149" t="s">
        <v>160</v>
      </c>
    </row>
    <row r="1150" spans="1:1" hidden="1" x14ac:dyDescent="0.25">
      <c r="A1150" t="s">
        <v>160</v>
      </c>
    </row>
    <row r="1151" spans="1:1" hidden="1" x14ac:dyDescent="0.25">
      <c r="A1151" t="s">
        <v>160</v>
      </c>
    </row>
    <row r="1152" spans="1:1" hidden="1" x14ac:dyDescent="0.25">
      <c r="A1152" t="s">
        <v>160</v>
      </c>
    </row>
    <row r="1153" spans="1:1" hidden="1" x14ac:dyDescent="0.25">
      <c r="A1153" t="s">
        <v>160</v>
      </c>
    </row>
    <row r="1154" spans="1:1" hidden="1" x14ac:dyDescent="0.25">
      <c r="A1154" t="s">
        <v>160</v>
      </c>
    </row>
    <row r="1155" spans="1:1" hidden="1" x14ac:dyDescent="0.25">
      <c r="A1155" t="s">
        <v>160</v>
      </c>
    </row>
    <row r="1156" spans="1:1" hidden="1" x14ac:dyDescent="0.25">
      <c r="A1156" t="s">
        <v>160</v>
      </c>
    </row>
    <row r="1157" spans="1:1" hidden="1" x14ac:dyDescent="0.25">
      <c r="A1157" t="s">
        <v>160</v>
      </c>
    </row>
    <row r="1158" spans="1:1" hidden="1" x14ac:dyDescent="0.25">
      <c r="A1158" t="s">
        <v>160</v>
      </c>
    </row>
    <row r="1159" spans="1:1" hidden="1" x14ac:dyDescent="0.25">
      <c r="A1159" t="s">
        <v>160</v>
      </c>
    </row>
    <row r="1160" spans="1:1" hidden="1" x14ac:dyDescent="0.25">
      <c r="A1160" t="s">
        <v>160</v>
      </c>
    </row>
    <row r="1161" spans="1:1" hidden="1" x14ac:dyDescent="0.25">
      <c r="A1161" t="s">
        <v>160</v>
      </c>
    </row>
    <row r="1162" spans="1:1" hidden="1" x14ac:dyDescent="0.25">
      <c r="A1162" t="s">
        <v>160</v>
      </c>
    </row>
    <row r="1163" spans="1:1" hidden="1" x14ac:dyDescent="0.25">
      <c r="A1163" t="s">
        <v>160</v>
      </c>
    </row>
    <row r="1164" spans="1:1" hidden="1" x14ac:dyDescent="0.25">
      <c r="A1164" t="s">
        <v>160</v>
      </c>
    </row>
    <row r="1165" spans="1:1" hidden="1" x14ac:dyDescent="0.25">
      <c r="A1165" t="s">
        <v>160</v>
      </c>
    </row>
    <row r="1166" spans="1:1" hidden="1" x14ac:dyDescent="0.25">
      <c r="A1166" t="s">
        <v>160</v>
      </c>
    </row>
    <row r="1167" spans="1:1" hidden="1" x14ac:dyDescent="0.25">
      <c r="A1167" t="s">
        <v>160</v>
      </c>
    </row>
    <row r="1168" spans="1:1" hidden="1" x14ac:dyDescent="0.25">
      <c r="A1168" t="s">
        <v>160</v>
      </c>
    </row>
    <row r="1169" spans="1:1" hidden="1" x14ac:dyDescent="0.25">
      <c r="A1169" t="s">
        <v>160</v>
      </c>
    </row>
    <row r="1170" spans="1:1" hidden="1" x14ac:dyDescent="0.25">
      <c r="A1170" t="s">
        <v>160</v>
      </c>
    </row>
    <row r="1171" spans="1:1" hidden="1" x14ac:dyDescent="0.25">
      <c r="A1171" t="s">
        <v>160</v>
      </c>
    </row>
    <row r="1172" spans="1:1" hidden="1" x14ac:dyDescent="0.25">
      <c r="A1172" t="s">
        <v>160</v>
      </c>
    </row>
    <row r="1173" spans="1:1" hidden="1" x14ac:dyDescent="0.25">
      <c r="A1173" t="s">
        <v>160</v>
      </c>
    </row>
    <row r="1174" spans="1:1" hidden="1" x14ac:dyDescent="0.25">
      <c r="A1174" t="s">
        <v>160</v>
      </c>
    </row>
    <row r="1175" spans="1:1" hidden="1" x14ac:dyDescent="0.25">
      <c r="A1175" t="s">
        <v>160</v>
      </c>
    </row>
    <row r="1176" spans="1:1" hidden="1" x14ac:dyDescent="0.25">
      <c r="A1176" t="s">
        <v>160</v>
      </c>
    </row>
    <row r="1177" spans="1:1" hidden="1" x14ac:dyDescent="0.25">
      <c r="A1177" t="s">
        <v>160</v>
      </c>
    </row>
    <row r="1178" spans="1:1" hidden="1" x14ac:dyDescent="0.25">
      <c r="A1178" t="s">
        <v>160</v>
      </c>
    </row>
    <row r="1179" spans="1:1" hidden="1" x14ac:dyDescent="0.25">
      <c r="A1179" t="s">
        <v>160</v>
      </c>
    </row>
    <row r="1180" spans="1:1" hidden="1" x14ac:dyDescent="0.25">
      <c r="A1180" t="s">
        <v>160</v>
      </c>
    </row>
    <row r="1181" spans="1:1" hidden="1" x14ac:dyDescent="0.25">
      <c r="A1181" t="s">
        <v>160</v>
      </c>
    </row>
    <row r="1182" spans="1:1" hidden="1" x14ac:dyDescent="0.25">
      <c r="A1182" t="s">
        <v>160</v>
      </c>
    </row>
    <row r="1183" spans="1:1" hidden="1" x14ac:dyDescent="0.25">
      <c r="A1183" t="s">
        <v>160</v>
      </c>
    </row>
    <row r="1184" spans="1:1" hidden="1" x14ac:dyDescent="0.25">
      <c r="A1184" t="s">
        <v>160</v>
      </c>
    </row>
    <row r="1185" spans="1:1" hidden="1" x14ac:dyDescent="0.25">
      <c r="A1185" t="s">
        <v>160</v>
      </c>
    </row>
    <row r="1186" spans="1:1" hidden="1" x14ac:dyDescent="0.25">
      <c r="A1186" t="s">
        <v>160</v>
      </c>
    </row>
    <row r="1187" spans="1:1" hidden="1" x14ac:dyDescent="0.25">
      <c r="A1187" t="s">
        <v>160</v>
      </c>
    </row>
    <row r="1188" spans="1:1" hidden="1" x14ac:dyDescent="0.25">
      <c r="A1188" t="s">
        <v>160</v>
      </c>
    </row>
    <row r="1189" spans="1:1" hidden="1" x14ac:dyDescent="0.25">
      <c r="A1189" t="s">
        <v>160</v>
      </c>
    </row>
    <row r="1190" spans="1:1" hidden="1" x14ac:dyDescent="0.25">
      <c r="A1190" t="s">
        <v>160</v>
      </c>
    </row>
    <row r="1191" spans="1:1" hidden="1" x14ac:dyDescent="0.25">
      <c r="A1191" t="s">
        <v>160</v>
      </c>
    </row>
    <row r="1192" spans="1:1" hidden="1" x14ac:dyDescent="0.25">
      <c r="A1192" t="s">
        <v>160</v>
      </c>
    </row>
    <row r="1193" spans="1:1" hidden="1" x14ac:dyDescent="0.25">
      <c r="A1193" t="s">
        <v>160</v>
      </c>
    </row>
    <row r="1194" spans="1:1" hidden="1" x14ac:dyDescent="0.25">
      <c r="A1194" t="s">
        <v>160</v>
      </c>
    </row>
    <row r="1195" spans="1:1" hidden="1" x14ac:dyDescent="0.25">
      <c r="A1195" t="s">
        <v>160</v>
      </c>
    </row>
    <row r="1196" spans="1:1" hidden="1" x14ac:dyDescent="0.25">
      <c r="A1196" t="s">
        <v>160</v>
      </c>
    </row>
    <row r="1197" spans="1:1" hidden="1" x14ac:dyDescent="0.25">
      <c r="A1197" t="s">
        <v>160</v>
      </c>
    </row>
    <row r="1198" spans="1:1" hidden="1" x14ac:dyDescent="0.25">
      <c r="A1198" t="s">
        <v>160</v>
      </c>
    </row>
    <row r="1199" spans="1:1" hidden="1" x14ac:dyDescent="0.25">
      <c r="A1199" t="s">
        <v>160</v>
      </c>
    </row>
    <row r="1200" spans="1:1" hidden="1" x14ac:dyDescent="0.25">
      <c r="A1200" t="s">
        <v>160</v>
      </c>
    </row>
    <row r="1201" spans="1:1" hidden="1" x14ac:dyDescent="0.25">
      <c r="A1201" t="s">
        <v>160</v>
      </c>
    </row>
    <row r="1202" spans="1:1" hidden="1" x14ac:dyDescent="0.25">
      <c r="A1202" t="s">
        <v>160</v>
      </c>
    </row>
    <row r="1203" spans="1:1" hidden="1" x14ac:dyDescent="0.25">
      <c r="A1203" t="s">
        <v>160</v>
      </c>
    </row>
    <row r="1204" spans="1:1" hidden="1" x14ac:dyDescent="0.25">
      <c r="A1204" t="s">
        <v>160</v>
      </c>
    </row>
    <row r="1205" spans="1:1" hidden="1" x14ac:dyDescent="0.25">
      <c r="A1205" t="s">
        <v>160</v>
      </c>
    </row>
    <row r="1206" spans="1:1" hidden="1" x14ac:dyDescent="0.25">
      <c r="A1206" t="s">
        <v>160</v>
      </c>
    </row>
    <row r="1207" spans="1:1" hidden="1" x14ac:dyDescent="0.25">
      <c r="A1207" t="s">
        <v>160</v>
      </c>
    </row>
    <row r="1208" spans="1:1" hidden="1" x14ac:dyDescent="0.25">
      <c r="A1208" t="s">
        <v>160</v>
      </c>
    </row>
    <row r="1209" spans="1:1" hidden="1" x14ac:dyDescent="0.25">
      <c r="A1209" t="s">
        <v>160</v>
      </c>
    </row>
    <row r="1210" spans="1:1" hidden="1" x14ac:dyDescent="0.25">
      <c r="A1210" t="s">
        <v>160</v>
      </c>
    </row>
    <row r="1211" spans="1:1" hidden="1" x14ac:dyDescent="0.25">
      <c r="A1211" t="s">
        <v>160</v>
      </c>
    </row>
    <row r="1212" spans="1:1" hidden="1" x14ac:dyDescent="0.25">
      <c r="A1212" t="s">
        <v>160</v>
      </c>
    </row>
    <row r="1213" spans="1:1" hidden="1" x14ac:dyDescent="0.25">
      <c r="A1213" t="s">
        <v>160</v>
      </c>
    </row>
    <row r="1214" spans="1:1" hidden="1" x14ac:dyDescent="0.25">
      <c r="A1214" t="s">
        <v>160</v>
      </c>
    </row>
    <row r="1215" spans="1:1" hidden="1" x14ac:dyDescent="0.25">
      <c r="A1215" t="s">
        <v>160</v>
      </c>
    </row>
    <row r="1216" spans="1:1" hidden="1" x14ac:dyDescent="0.25">
      <c r="A1216" t="s">
        <v>160</v>
      </c>
    </row>
    <row r="1217" spans="1:1" hidden="1" x14ac:dyDescent="0.25">
      <c r="A1217" t="s">
        <v>160</v>
      </c>
    </row>
    <row r="1218" spans="1:1" hidden="1" x14ac:dyDescent="0.25">
      <c r="A1218" t="s">
        <v>160</v>
      </c>
    </row>
    <row r="1219" spans="1:1" hidden="1" x14ac:dyDescent="0.25">
      <c r="A1219" t="s">
        <v>160</v>
      </c>
    </row>
    <row r="1220" spans="1:1" hidden="1" x14ac:dyDescent="0.25">
      <c r="A1220" t="s">
        <v>160</v>
      </c>
    </row>
    <row r="1221" spans="1:1" hidden="1" x14ac:dyDescent="0.25">
      <c r="A1221" t="s">
        <v>160</v>
      </c>
    </row>
    <row r="1222" spans="1:1" hidden="1" x14ac:dyDescent="0.25">
      <c r="A1222" t="s">
        <v>160</v>
      </c>
    </row>
    <row r="1223" spans="1:1" hidden="1" x14ac:dyDescent="0.25">
      <c r="A1223" t="s">
        <v>160</v>
      </c>
    </row>
    <row r="1224" spans="1:1" hidden="1" x14ac:dyDescent="0.25">
      <c r="A1224" t="s">
        <v>160</v>
      </c>
    </row>
    <row r="1225" spans="1:1" hidden="1" x14ac:dyDescent="0.25">
      <c r="A1225" t="s">
        <v>160</v>
      </c>
    </row>
    <row r="1226" spans="1:1" hidden="1" x14ac:dyDescent="0.25">
      <c r="A1226" t="s">
        <v>160</v>
      </c>
    </row>
    <row r="1227" spans="1:1" hidden="1" x14ac:dyDescent="0.25">
      <c r="A1227" t="s">
        <v>160</v>
      </c>
    </row>
    <row r="1228" spans="1:1" hidden="1" x14ac:dyDescent="0.25">
      <c r="A1228" t="s">
        <v>160</v>
      </c>
    </row>
    <row r="1229" spans="1:1" hidden="1" x14ac:dyDescent="0.25">
      <c r="A1229" t="s">
        <v>160</v>
      </c>
    </row>
    <row r="1230" spans="1:1" hidden="1" x14ac:dyDescent="0.25">
      <c r="A1230" t="s">
        <v>160</v>
      </c>
    </row>
    <row r="1231" spans="1:1" hidden="1" x14ac:dyDescent="0.25">
      <c r="A1231" t="s">
        <v>160</v>
      </c>
    </row>
    <row r="1232" spans="1:1" hidden="1" x14ac:dyDescent="0.25">
      <c r="A1232" t="s">
        <v>160</v>
      </c>
    </row>
    <row r="1233" spans="1:1" hidden="1" x14ac:dyDescent="0.25">
      <c r="A1233" t="s">
        <v>160</v>
      </c>
    </row>
    <row r="1234" spans="1:1" hidden="1" x14ac:dyDescent="0.25">
      <c r="A1234" t="s">
        <v>160</v>
      </c>
    </row>
    <row r="1235" spans="1:1" hidden="1" x14ac:dyDescent="0.25">
      <c r="A1235" t="s">
        <v>160</v>
      </c>
    </row>
    <row r="1236" spans="1:1" hidden="1" x14ac:dyDescent="0.25">
      <c r="A1236" t="s">
        <v>160</v>
      </c>
    </row>
    <row r="1237" spans="1:1" hidden="1" x14ac:dyDescent="0.25">
      <c r="A1237" t="s">
        <v>160</v>
      </c>
    </row>
    <row r="1238" spans="1:1" hidden="1" x14ac:dyDescent="0.25">
      <c r="A1238" t="s">
        <v>160</v>
      </c>
    </row>
    <row r="1239" spans="1:1" hidden="1" x14ac:dyDescent="0.25">
      <c r="A1239" t="s">
        <v>160</v>
      </c>
    </row>
    <row r="1240" spans="1:1" hidden="1" x14ac:dyDescent="0.25">
      <c r="A1240" t="s">
        <v>160</v>
      </c>
    </row>
    <row r="1241" spans="1:1" hidden="1" x14ac:dyDescent="0.25">
      <c r="A1241" t="s">
        <v>160</v>
      </c>
    </row>
    <row r="1242" spans="1:1" hidden="1" x14ac:dyDescent="0.25">
      <c r="A1242" t="s">
        <v>160</v>
      </c>
    </row>
    <row r="1243" spans="1:1" hidden="1" x14ac:dyDescent="0.25">
      <c r="A1243" t="s">
        <v>160</v>
      </c>
    </row>
    <row r="1244" spans="1:1" hidden="1" x14ac:dyDescent="0.25">
      <c r="A1244" t="s">
        <v>160</v>
      </c>
    </row>
    <row r="1245" spans="1:1" hidden="1" x14ac:dyDescent="0.25">
      <c r="A1245" t="s">
        <v>160</v>
      </c>
    </row>
    <row r="1246" spans="1:1" hidden="1" x14ac:dyDescent="0.25">
      <c r="A1246" t="s">
        <v>160</v>
      </c>
    </row>
    <row r="1247" spans="1:1" hidden="1" x14ac:dyDescent="0.25">
      <c r="A1247" t="s">
        <v>160</v>
      </c>
    </row>
    <row r="1248" spans="1:1" hidden="1" x14ac:dyDescent="0.25">
      <c r="A1248" t="s">
        <v>160</v>
      </c>
    </row>
    <row r="1249" spans="1:1" hidden="1" x14ac:dyDescent="0.25">
      <c r="A1249" t="s">
        <v>160</v>
      </c>
    </row>
    <row r="1250" spans="1:1" hidden="1" x14ac:dyDescent="0.25">
      <c r="A1250" t="s">
        <v>160</v>
      </c>
    </row>
    <row r="1251" spans="1:1" hidden="1" x14ac:dyDescent="0.25">
      <c r="A1251" t="s">
        <v>160</v>
      </c>
    </row>
    <row r="1252" spans="1:1" hidden="1" x14ac:dyDescent="0.25">
      <c r="A1252" t="s">
        <v>160</v>
      </c>
    </row>
    <row r="1253" spans="1:1" hidden="1" x14ac:dyDescent="0.25">
      <c r="A1253" t="s">
        <v>160</v>
      </c>
    </row>
    <row r="1254" spans="1:1" hidden="1" x14ac:dyDescent="0.25">
      <c r="A1254" t="s">
        <v>160</v>
      </c>
    </row>
    <row r="1255" spans="1:1" hidden="1" x14ac:dyDescent="0.25">
      <c r="A1255" t="s">
        <v>160</v>
      </c>
    </row>
    <row r="1256" spans="1:1" hidden="1" x14ac:dyDescent="0.25">
      <c r="A1256" t="s">
        <v>160</v>
      </c>
    </row>
    <row r="1257" spans="1:1" hidden="1" x14ac:dyDescent="0.25">
      <c r="A1257" t="s">
        <v>160</v>
      </c>
    </row>
    <row r="1258" spans="1:1" hidden="1" x14ac:dyDescent="0.25">
      <c r="A1258" t="s">
        <v>160</v>
      </c>
    </row>
    <row r="1259" spans="1:1" hidden="1" x14ac:dyDescent="0.25">
      <c r="A1259" t="s">
        <v>160</v>
      </c>
    </row>
    <row r="1260" spans="1:1" hidden="1" x14ac:dyDescent="0.25">
      <c r="A1260" t="s">
        <v>160</v>
      </c>
    </row>
    <row r="1261" spans="1:1" hidden="1" x14ac:dyDescent="0.25">
      <c r="A1261" t="s">
        <v>160</v>
      </c>
    </row>
    <row r="1262" spans="1:1" hidden="1" x14ac:dyDescent="0.25">
      <c r="A1262" t="s">
        <v>160</v>
      </c>
    </row>
    <row r="1263" spans="1:1" hidden="1" x14ac:dyDescent="0.25">
      <c r="A1263" t="s">
        <v>160</v>
      </c>
    </row>
    <row r="1264" spans="1:1" hidden="1" x14ac:dyDescent="0.25">
      <c r="A1264" t="s">
        <v>160</v>
      </c>
    </row>
    <row r="1265" spans="1:1" hidden="1" x14ac:dyDescent="0.25">
      <c r="A1265" t="s">
        <v>160</v>
      </c>
    </row>
    <row r="1266" spans="1:1" hidden="1" x14ac:dyDescent="0.25">
      <c r="A1266" t="s">
        <v>160</v>
      </c>
    </row>
    <row r="1267" spans="1:1" hidden="1" x14ac:dyDescent="0.25">
      <c r="A1267" t="s">
        <v>160</v>
      </c>
    </row>
    <row r="1268" spans="1:1" hidden="1" x14ac:dyDescent="0.25">
      <c r="A1268" t="s">
        <v>160</v>
      </c>
    </row>
    <row r="1269" spans="1:1" hidden="1" x14ac:dyDescent="0.25">
      <c r="A1269" t="s">
        <v>160</v>
      </c>
    </row>
    <row r="1270" spans="1:1" hidden="1" x14ac:dyDescent="0.25">
      <c r="A1270" t="s">
        <v>160</v>
      </c>
    </row>
    <row r="1271" spans="1:1" hidden="1" x14ac:dyDescent="0.25">
      <c r="A1271" t="s">
        <v>160</v>
      </c>
    </row>
    <row r="1272" spans="1:1" hidden="1" x14ac:dyDescent="0.25">
      <c r="A1272" t="s">
        <v>160</v>
      </c>
    </row>
    <row r="1273" spans="1:1" hidden="1" x14ac:dyDescent="0.25">
      <c r="A1273" t="s">
        <v>160</v>
      </c>
    </row>
    <row r="1274" spans="1:1" hidden="1" x14ac:dyDescent="0.25">
      <c r="A1274" t="s">
        <v>160</v>
      </c>
    </row>
    <row r="1275" spans="1:1" hidden="1" x14ac:dyDescent="0.25">
      <c r="A1275" t="s">
        <v>160</v>
      </c>
    </row>
    <row r="1276" spans="1:1" hidden="1" x14ac:dyDescent="0.25">
      <c r="A1276" t="s">
        <v>160</v>
      </c>
    </row>
    <row r="1277" spans="1:1" hidden="1" x14ac:dyDescent="0.25">
      <c r="A1277" t="s">
        <v>160</v>
      </c>
    </row>
    <row r="1278" spans="1:1" hidden="1" x14ac:dyDescent="0.25">
      <c r="A1278" t="s">
        <v>160</v>
      </c>
    </row>
    <row r="1279" spans="1:1" hidden="1" x14ac:dyDescent="0.25">
      <c r="A1279" t="s">
        <v>160</v>
      </c>
    </row>
    <row r="1280" spans="1:1" hidden="1" x14ac:dyDescent="0.25">
      <c r="A1280" t="s">
        <v>160</v>
      </c>
    </row>
    <row r="1281" spans="1:1" hidden="1" x14ac:dyDescent="0.25">
      <c r="A1281" t="s">
        <v>160</v>
      </c>
    </row>
    <row r="1282" spans="1:1" hidden="1" x14ac:dyDescent="0.25">
      <c r="A1282" t="s">
        <v>160</v>
      </c>
    </row>
    <row r="1283" spans="1:1" hidden="1" x14ac:dyDescent="0.25">
      <c r="A1283" t="s">
        <v>160</v>
      </c>
    </row>
    <row r="1284" spans="1:1" hidden="1" x14ac:dyDescent="0.25">
      <c r="A1284" t="s">
        <v>160</v>
      </c>
    </row>
    <row r="1285" spans="1:1" hidden="1" x14ac:dyDescent="0.25">
      <c r="A1285" t="s">
        <v>160</v>
      </c>
    </row>
    <row r="1286" spans="1:1" hidden="1" x14ac:dyDescent="0.25">
      <c r="A1286" t="s">
        <v>160</v>
      </c>
    </row>
    <row r="1287" spans="1:1" hidden="1" x14ac:dyDescent="0.25">
      <c r="A1287" t="s">
        <v>160</v>
      </c>
    </row>
    <row r="1288" spans="1:1" hidden="1" x14ac:dyDescent="0.25">
      <c r="A1288" t="s">
        <v>160</v>
      </c>
    </row>
    <row r="1289" spans="1:1" hidden="1" x14ac:dyDescent="0.25">
      <c r="A1289" t="s">
        <v>160</v>
      </c>
    </row>
    <row r="1290" spans="1:1" hidden="1" x14ac:dyDescent="0.25">
      <c r="A1290" t="s">
        <v>160</v>
      </c>
    </row>
    <row r="1291" spans="1:1" hidden="1" x14ac:dyDescent="0.25">
      <c r="A1291" t="s">
        <v>160</v>
      </c>
    </row>
    <row r="1292" spans="1:1" hidden="1" x14ac:dyDescent="0.25">
      <c r="A1292" t="s">
        <v>160</v>
      </c>
    </row>
    <row r="1293" spans="1:1" hidden="1" x14ac:dyDescent="0.25">
      <c r="A1293" t="s">
        <v>160</v>
      </c>
    </row>
    <row r="1294" spans="1:1" hidden="1" x14ac:dyDescent="0.25">
      <c r="A1294" t="s">
        <v>160</v>
      </c>
    </row>
    <row r="1295" spans="1:1" hidden="1" x14ac:dyDescent="0.25">
      <c r="A1295" t="s">
        <v>160</v>
      </c>
    </row>
    <row r="1296" spans="1:1" hidden="1" x14ac:dyDescent="0.25">
      <c r="A1296" t="s">
        <v>160</v>
      </c>
    </row>
    <row r="1297" spans="1:1" hidden="1" x14ac:dyDescent="0.25">
      <c r="A1297" t="s">
        <v>160</v>
      </c>
    </row>
    <row r="1298" spans="1:1" hidden="1" x14ac:dyDescent="0.25">
      <c r="A1298" t="s">
        <v>160</v>
      </c>
    </row>
    <row r="1299" spans="1:1" hidden="1" x14ac:dyDescent="0.25">
      <c r="A1299" t="s">
        <v>160</v>
      </c>
    </row>
    <row r="1300" spans="1:1" hidden="1" x14ac:dyDescent="0.25">
      <c r="A1300" t="s">
        <v>160</v>
      </c>
    </row>
    <row r="1301" spans="1:1" hidden="1" x14ac:dyDescent="0.25">
      <c r="A1301" t="s">
        <v>160</v>
      </c>
    </row>
    <row r="1302" spans="1:1" hidden="1" x14ac:dyDescent="0.25">
      <c r="A1302" t="s">
        <v>160</v>
      </c>
    </row>
    <row r="1303" spans="1:1" hidden="1" x14ac:dyDescent="0.25">
      <c r="A1303" t="s">
        <v>160</v>
      </c>
    </row>
    <row r="1304" spans="1:1" hidden="1" x14ac:dyDescent="0.25">
      <c r="A1304" t="s">
        <v>160</v>
      </c>
    </row>
    <row r="1305" spans="1:1" hidden="1" x14ac:dyDescent="0.25">
      <c r="A1305" t="s">
        <v>160</v>
      </c>
    </row>
    <row r="1306" spans="1:1" hidden="1" x14ac:dyDescent="0.25">
      <c r="A1306" t="s">
        <v>160</v>
      </c>
    </row>
    <row r="1307" spans="1:1" hidden="1" x14ac:dyDescent="0.25">
      <c r="A1307" t="s">
        <v>160</v>
      </c>
    </row>
    <row r="1308" spans="1:1" hidden="1" x14ac:dyDescent="0.25">
      <c r="A1308" t="s">
        <v>160</v>
      </c>
    </row>
    <row r="1309" spans="1:1" hidden="1" x14ac:dyDescent="0.25">
      <c r="A1309" t="s">
        <v>160</v>
      </c>
    </row>
    <row r="1310" spans="1:1" hidden="1" x14ac:dyDescent="0.25">
      <c r="A1310" t="s">
        <v>160</v>
      </c>
    </row>
    <row r="1311" spans="1:1" hidden="1" x14ac:dyDescent="0.25">
      <c r="A1311" t="s">
        <v>160</v>
      </c>
    </row>
    <row r="1312" spans="1:1" hidden="1" x14ac:dyDescent="0.25">
      <c r="A1312" t="s">
        <v>160</v>
      </c>
    </row>
    <row r="1313" spans="1:1" hidden="1" x14ac:dyDescent="0.25">
      <c r="A1313" t="s">
        <v>160</v>
      </c>
    </row>
    <row r="1314" spans="1:1" hidden="1" x14ac:dyDescent="0.25">
      <c r="A1314" t="s">
        <v>160</v>
      </c>
    </row>
    <row r="1315" spans="1:1" hidden="1" x14ac:dyDescent="0.25">
      <c r="A1315" t="s">
        <v>160</v>
      </c>
    </row>
    <row r="1316" spans="1:1" hidden="1" x14ac:dyDescent="0.25">
      <c r="A1316" t="s">
        <v>160</v>
      </c>
    </row>
    <row r="1317" spans="1:1" hidden="1" x14ac:dyDescent="0.25">
      <c r="A1317" t="s">
        <v>160</v>
      </c>
    </row>
    <row r="1318" spans="1:1" hidden="1" x14ac:dyDescent="0.25">
      <c r="A1318" t="s">
        <v>160</v>
      </c>
    </row>
    <row r="1319" spans="1:1" hidden="1" x14ac:dyDescent="0.25">
      <c r="A1319" t="s">
        <v>160</v>
      </c>
    </row>
    <row r="1320" spans="1:1" hidden="1" x14ac:dyDescent="0.25">
      <c r="A1320" t="s">
        <v>160</v>
      </c>
    </row>
    <row r="1321" spans="1:1" hidden="1" x14ac:dyDescent="0.25">
      <c r="A1321" t="s">
        <v>160</v>
      </c>
    </row>
    <row r="1322" spans="1:1" hidden="1" x14ac:dyDescent="0.25">
      <c r="A1322" t="s">
        <v>160</v>
      </c>
    </row>
    <row r="1323" spans="1:1" hidden="1" x14ac:dyDescent="0.25">
      <c r="A1323" t="s">
        <v>160</v>
      </c>
    </row>
    <row r="1324" spans="1:1" hidden="1" x14ac:dyDescent="0.25">
      <c r="A1324" t="s">
        <v>160</v>
      </c>
    </row>
    <row r="1325" spans="1:1" hidden="1" x14ac:dyDescent="0.25">
      <c r="A1325" t="s">
        <v>160</v>
      </c>
    </row>
    <row r="1326" spans="1:1" hidden="1" x14ac:dyDescent="0.25">
      <c r="A1326" t="s">
        <v>160</v>
      </c>
    </row>
    <row r="1327" spans="1:1" hidden="1" x14ac:dyDescent="0.25">
      <c r="A1327" t="s">
        <v>160</v>
      </c>
    </row>
    <row r="1328" spans="1:1" hidden="1" x14ac:dyDescent="0.25">
      <c r="A1328" t="s">
        <v>160</v>
      </c>
    </row>
    <row r="1329" spans="1:1" hidden="1" x14ac:dyDescent="0.25">
      <c r="A1329" t="s">
        <v>160</v>
      </c>
    </row>
    <row r="1330" spans="1:1" hidden="1" x14ac:dyDescent="0.25">
      <c r="A1330" t="s">
        <v>160</v>
      </c>
    </row>
    <row r="1331" spans="1:1" hidden="1" x14ac:dyDescent="0.25">
      <c r="A1331" t="s">
        <v>160</v>
      </c>
    </row>
    <row r="1332" spans="1:1" hidden="1" x14ac:dyDescent="0.25">
      <c r="A1332" t="s">
        <v>160</v>
      </c>
    </row>
    <row r="1333" spans="1:1" hidden="1" x14ac:dyDescent="0.25">
      <c r="A1333" t="s">
        <v>160</v>
      </c>
    </row>
    <row r="1334" spans="1:1" hidden="1" x14ac:dyDescent="0.25">
      <c r="A1334" t="s">
        <v>160</v>
      </c>
    </row>
    <row r="1335" spans="1:1" hidden="1" x14ac:dyDescent="0.25">
      <c r="A1335" t="s">
        <v>160</v>
      </c>
    </row>
    <row r="1336" spans="1:1" hidden="1" x14ac:dyDescent="0.25">
      <c r="A1336" t="s">
        <v>160</v>
      </c>
    </row>
    <row r="1337" spans="1:1" hidden="1" x14ac:dyDescent="0.25">
      <c r="A1337" t="s">
        <v>160</v>
      </c>
    </row>
    <row r="1338" spans="1:1" hidden="1" x14ac:dyDescent="0.25">
      <c r="A1338" t="s">
        <v>160</v>
      </c>
    </row>
    <row r="1339" spans="1:1" hidden="1" x14ac:dyDescent="0.25">
      <c r="A1339" t="s">
        <v>160</v>
      </c>
    </row>
    <row r="1340" spans="1:1" hidden="1" x14ac:dyDescent="0.25">
      <c r="A1340" t="s">
        <v>160</v>
      </c>
    </row>
    <row r="1341" spans="1:1" hidden="1" x14ac:dyDescent="0.25">
      <c r="A1341" t="s">
        <v>160</v>
      </c>
    </row>
    <row r="1342" spans="1:1" hidden="1" x14ac:dyDescent="0.25">
      <c r="A1342" t="s">
        <v>160</v>
      </c>
    </row>
    <row r="1343" spans="1:1" hidden="1" x14ac:dyDescent="0.25">
      <c r="A1343" t="s">
        <v>160</v>
      </c>
    </row>
    <row r="1344" spans="1:1" hidden="1" x14ac:dyDescent="0.25">
      <c r="A1344" t="s">
        <v>160</v>
      </c>
    </row>
    <row r="1345" spans="1:1" hidden="1" x14ac:dyDescent="0.25">
      <c r="A1345" t="s">
        <v>160</v>
      </c>
    </row>
    <row r="1346" spans="1:1" hidden="1" x14ac:dyDescent="0.25">
      <c r="A1346" t="s">
        <v>160</v>
      </c>
    </row>
    <row r="1347" spans="1:1" hidden="1" x14ac:dyDescent="0.25">
      <c r="A1347" t="s">
        <v>160</v>
      </c>
    </row>
    <row r="1348" spans="1:1" hidden="1" x14ac:dyDescent="0.25">
      <c r="A1348" t="s">
        <v>160</v>
      </c>
    </row>
    <row r="1349" spans="1:1" hidden="1" x14ac:dyDescent="0.25">
      <c r="A1349" t="s">
        <v>160</v>
      </c>
    </row>
    <row r="1350" spans="1:1" hidden="1" x14ac:dyDescent="0.25">
      <c r="A1350" t="s">
        <v>160</v>
      </c>
    </row>
    <row r="1351" spans="1:1" hidden="1" x14ac:dyDescent="0.25">
      <c r="A1351" t="s">
        <v>160</v>
      </c>
    </row>
    <row r="1352" spans="1:1" hidden="1" x14ac:dyDescent="0.25">
      <c r="A1352" t="s">
        <v>160</v>
      </c>
    </row>
    <row r="1353" spans="1:1" hidden="1" x14ac:dyDescent="0.25">
      <c r="A1353" t="s">
        <v>160</v>
      </c>
    </row>
    <row r="1354" spans="1:1" hidden="1" x14ac:dyDescent="0.25">
      <c r="A1354" t="s">
        <v>160</v>
      </c>
    </row>
    <row r="1355" spans="1:1" hidden="1" x14ac:dyDescent="0.25">
      <c r="A1355" t="s">
        <v>160</v>
      </c>
    </row>
    <row r="1356" spans="1:1" hidden="1" x14ac:dyDescent="0.25">
      <c r="A1356" t="s">
        <v>160</v>
      </c>
    </row>
    <row r="1357" spans="1:1" hidden="1" x14ac:dyDescent="0.25">
      <c r="A1357" t="s">
        <v>160</v>
      </c>
    </row>
    <row r="1358" spans="1:1" hidden="1" x14ac:dyDescent="0.25">
      <c r="A1358" t="s">
        <v>160</v>
      </c>
    </row>
    <row r="1359" spans="1:1" hidden="1" x14ac:dyDescent="0.25">
      <c r="A1359" t="s">
        <v>160</v>
      </c>
    </row>
    <row r="1360" spans="1:1" hidden="1" x14ac:dyDescent="0.25">
      <c r="A1360" t="s">
        <v>160</v>
      </c>
    </row>
    <row r="1361" spans="1:1" hidden="1" x14ac:dyDescent="0.25">
      <c r="A1361" t="s">
        <v>160</v>
      </c>
    </row>
    <row r="1362" spans="1:1" hidden="1" x14ac:dyDescent="0.25">
      <c r="A1362" t="s">
        <v>160</v>
      </c>
    </row>
    <row r="1363" spans="1:1" hidden="1" x14ac:dyDescent="0.25">
      <c r="A1363" t="s">
        <v>160</v>
      </c>
    </row>
    <row r="1364" spans="1:1" hidden="1" x14ac:dyDescent="0.25">
      <c r="A1364" t="s">
        <v>160</v>
      </c>
    </row>
    <row r="1365" spans="1:1" hidden="1" x14ac:dyDescent="0.25">
      <c r="A1365" t="s">
        <v>160</v>
      </c>
    </row>
    <row r="1366" spans="1:1" hidden="1" x14ac:dyDescent="0.25">
      <c r="A1366" t="s">
        <v>160</v>
      </c>
    </row>
    <row r="1367" spans="1:1" hidden="1" x14ac:dyDescent="0.25">
      <c r="A1367" t="s">
        <v>160</v>
      </c>
    </row>
    <row r="1368" spans="1:1" hidden="1" x14ac:dyDescent="0.25">
      <c r="A1368" t="s">
        <v>160</v>
      </c>
    </row>
    <row r="1369" spans="1:1" hidden="1" x14ac:dyDescent="0.25">
      <c r="A1369" t="s">
        <v>160</v>
      </c>
    </row>
    <row r="1370" spans="1:1" hidden="1" x14ac:dyDescent="0.25">
      <c r="A1370" t="s">
        <v>160</v>
      </c>
    </row>
    <row r="1371" spans="1:1" hidden="1" x14ac:dyDescent="0.25">
      <c r="A1371" t="s">
        <v>160</v>
      </c>
    </row>
    <row r="1372" spans="1:1" hidden="1" x14ac:dyDescent="0.25">
      <c r="A1372" t="s">
        <v>160</v>
      </c>
    </row>
    <row r="1373" spans="1:1" hidden="1" x14ac:dyDescent="0.25">
      <c r="A1373" t="s">
        <v>160</v>
      </c>
    </row>
    <row r="1374" spans="1:1" hidden="1" x14ac:dyDescent="0.25">
      <c r="A1374" t="s">
        <v>160</v>
      </c>
    </row>
    <row r="1375" spans="1:1" hidden="1" x14ac:dyDescent="0.25">
      <c r="A1375" t="s">
        <v>160</v>
      </c>
    </row>
    <row r="1376" spans="1:1" hidden="1" x14ac:dyDescent="0.25">
      <c r="A1376" t="s">
        <v>160</v>
      </c>
    </row>
    <row r="1377" spans="1:1" hidden="1" x14ac:dyDescent="0.25">
      <c r="A1377" t="s">
        <v>160</v>
      </c>
    </row>
    <row r="1378" spans="1:1" hidden="1" x14ac:dyDescent="0.25">
      <c r="A1378" t="s">
        <v>160</v>
      </c>
    </row>
    <row r="1379" spans="1:1" hidden="1" x14ac:dyDescent="0.25">
      <c r="A1379" t="s">
        <v>160</v>
      </c>
    </row>
    <row r="1380" spans="1:1" hidden="1" x14ac:dyDescent="0.25">
      <c r="A1380" t="s">
        <v>160</v>
      </c>
    </row>
    <row r="1381" spans="1:1" hidden="1" x14ac:dyDescent="0.25">
      <c r="A1381" t="s">
        <v>160</v>
      </c>
    </row>
    <row r="1382" spans="1:1" hidden="1" x14ac:dyDescent="0.25">
      <c r="A1382" t="s">
        <v>160</v>
      </c>
    </row>
    <row r="1383" spans="1:1" hidden="1" x14ac:dyDescent="0.25">
      <c r="A1383" t="s">
        <v>160</v>
      </c>
    </row>
    <row r="1384" spans="1:1" hidden="1" x14ac:dyDescent="0.25">
      <c r="A1384" t="s">
        <v>160</v>
      </c>
    </row>
    <row r="1385" spans="1:1" hidden="1" x14ac:dyDescent="0.25">
      <c r="A1385" t="s">
        <v>160</v>
      </c>
    </row>
    <row r="1386" spans="1:1" hidden="1" x14ac:dyDescent="0.25">
      <c r="A1386" t="s">
        <v>160</v>
      </c>
    </row>
    <row r="1387" spans="1:1" hidden="1" x14ac:dyDescent="0.25">
      <c r="A1387" t="s">
        <v>160</v>
      </c>
    </row>
    <row r="1388" spans="1:1" hidden="1" x14ac:dyDescent="0.25">
      <c r="A1388" t="s">
        <v>160</v>
      </c>
    </row>
    <row r="1389" spans="1:1" hidden="1" x14ac:dyDescent="0.25">
      <c r="A1389" t="s">
        <v>160</v>
      </c>
    </row>
    <row r="1390" spans="1:1" hidden="1" x14ac:dyDescent="0.25">
      <c r="A1390" t="s">
        <v>160</v>
      </c>
    </row>
    <row r="1391" spans="1:1" hidden="1" x14ac:dyDescent="0.25">
      <c r="A1391" t="s">
        <v>160</v>
      </c>
    </row>
    <row r="1392" spans="1:1" hidden="1" x14ac:dyDescent="0.25">
      <c r="A1392" t="s">
        <v>160</v>
      </c>
    </row>
    <row r="1393" spans="1:1" hidden="1" x14ac:dyDescent="0.25">
      <c r="A1393" t="s">
        <v>160</v>
      </c>
    </row>
    <row r="1394" spans="1:1" hidden="1" x14ac:dyDescent="0.25">
      <c r="A1394" t="s">
        <v>160</v>
      </c>
    </row>
    <row r="1395" spans="1:1" hidden="1" x14ac:dyDescent="0.25">
      <c r="A1395" t="s">
        <v>160</v>
      </c>
    </row>
    <row r="1396" spans="1:1" hidden="1" x14ac:dyDescent="0.25">
      <c r="A1396" t="s">
        <v>160</v>
      </c>
    </row>
    <row r="1397" spans="1:1" hidden="1" x14ac:dyDescent="0.25">
      <c r="A1397" t="s">
        <v>160</v>
      </c>
    </row>
    <row r="1398" spans="1:1" hidden="1" x14ac:dyDescent="0.25">
      <c r="A1398" t="s">
        <v>160</v>
      </c>
    </row>
    <row r="1399" spans="1:1" hidden="1" x14ac:dyDescent="0.25">
      <c r="A1399" t="s">
        <v>160</v>
      </c>
    </row>
    <row r="1400" spans="1:1" hidden="1" x14ac:dyDescent="0.25">
      <c r="A1400" t="s">
        <v>160</v>
      </c>
    </row>
    <row r="1401" spans="1:1" hidden="1" x14ac:dyDescent="0.25">
      <c r="A1401" t="s">
        <v>160</v>
      </c>
    </row>
    <row r="1402" spans="1:1" hidden="1" x14ac:dyDescent="0.25">
      <c r="A1402" t="s">
        <v>160</v>
      </c>
    </row>
    <row r="1403" spans="1:1" hidden="1" x14ac:dyDescent="0.25">
      <c r="A1403" t="s">
        <v>160</v>
      </c>
    </row>
    <row r="1404" spans="1:1" hidden="1" x14ac:dyDescent="0.25">
      <c r="A1404" t="s">
        <v>160</v>
      </c>
    </row>
    <row r="1405" spans="1:1" hidden="1" x14ac:dyDescent="0.25">
      <c r="A1405" t="s">
        <v>160</v>
      </c>
    </row>
    <row r="1406" spans="1:1" hidden="1" x14ac:dyDescent="0.25">
      <c r="A1406" t="s">
        <v>160</v>
      </c>
    </row>
    <row r="1407" spans="1:1" hidden="1" x14ac:dyDescent="0.25">
      <c r="A1407" t="s">
        <v>160</v>
      </c>
    </row>
    <row r="1408" spans="1:1" hidden="1" x14ac:dyDescent="0.25">
      <c r="A1408" t="s">
        <v>160</v>
      </c>
    </row>
    <row r="1409" spans="1:1" hidden="1" x14ac:dyDescent="0.25">
      <c r="A1409" t="s">
        <v>160</v>
      </c>
    </row>
    <row r="1410" spans="1:1" hidden="1" x14ac:dyDescent="0.25">
      <c r="A1410" t="s">
        <v>160</v>
      </c>
    </row>
    <row r="1411" spans="1:1" hidden="1" x14ac:dyDescent="0.25">
      <c r="A1411" t="s">
        <v>160</v>
      </c>
    </row>
    <row r="1412" spans="1:1" hidden="1" x14ac:dyDescent="0.25">
      <c r="A1412" t="s">
        <v>160</v>
      </c>
    </row>
    <row r="1413" spans="1:1" hidden="1" x14ac:dyDescent="0.25">
      <c r="A1413" t="s">
        <v>160</v>
      </c>
    </row>
    <row r="1414" spans="1:1" hidden="1" x14ac:dyDescent="0.25">
      <c r="A1414" t="s">
        <v>160</v>
      </c>
    </row>
    <row r="1415" spans="1:1" hidden="1" x14ac:dyDescent="0.25">
      <c r="A1415" t="s">
        <v>160</v>
      </c>
    </row>
    <row r="1416" spans="1:1" hidden="1" x14ac:dyDescent="0.25">
      <c r="A1416" t="s">
        <v>160</v>
      </c>
    </row>
    <row r="1417" spans="1:1" hidden="1" x14ac:dyDescent="0.25">
      <c r="A1417" t="s">
        <v>160</v>
      </c>
    </row>
    <row r="1418" spans="1:1" hidden="1" x14ac:dyDescent="0.25">
      <c r="A1418" t="s">
        <v>160</v>
      </c>
    </row>
    <row r="1419" spans="1:1" hidden="1" x14ac:dyDescent="0.25">
      <c r="A1419" t="s">
        <v>160</v>
      </c>
    </row>
    <row r="1420" spans="1:1" hidden="1" x14ac:dyDescent="0.25">
      <c r="A1420" t="s">
        <v>160</v>
      </c>
    </row>
    <row r="1421" spans="1:1" hidden="1" x14ac:dyDescent="0.25">
      <c r="A1421" t="s">
        <v>160</v>
      </c>
    </row>
    <row r="1422" spans="1:1" hidden="1" x14ac:dyDescent="0.25">
      <c r="A1422" t="s">
        <v>160</v>
      </c>
    </row>
    <row r="1423" spans="1:1" hidden="1" x14ac:dyDescent="0.25">
      <c r="A1423" t="s">
        <v>160</v>
      </c>
    </row>
    <row r="1424" spans="1:1" hidden="1" x14ac:dyDescent="0.25">
      <c r="A1424" t="s">
        <v>160</v>
      </c>
    </row>
    <row r="1425" spans="1:1" hidden="1" x14ac:dyDescent="0.25">
      <c r="A1425" t="s">
        <v>160</v>
      </c>
    </row>
    <row r="1426" spans="1:1" hidden="1" x14ac:dyDescent="0.25">
      <c r="A1426" t="s">
        <v>160</v>
      </c>
    </row>
    <row r="1427" spans="1:1" hidden="1" x14ac:dyDescent="0.25">
      <c r="A1427" t="s">
        <v>160</v>
      </c>
    </row>
    <row r="1428" spans="1:1" hidden="1" x14ac:dyDescent="0.25">
      <c r="A1428" t="s">
        <v>160</v>
      </c>
    </row>
    <row r="1429" spans="1:1" hidden="1" x14ac:dyDescent="0.25">
      <c r="A1429" t="s">
        <v>160</v>
      </c>
    </row>
    <row r="1430" spans="1:1" hidden="1" x14ac:dyDescent="0.25">
      <c r="A1430" t="s">
        <v>160</v>
      </c>
    </row>
    <row r="1431" spans="1:1" hidden="1" x14ac:dyDescent="0.25">
      <c r="A1431" t="s">
        <v>160</v>
      </c>
    </row>
    <row r="1432" spans="1:1" hidden="1" x14ac:dyDescent="0.25">
      <c r="A1432" t="s">
        <v>160</v>
      </c>
    </row>
    <row r="1433" spans="1:1" hidden="1" x14ac:dyDescent="0.25">
      <c r="A1433" t="s">
        <v>160</v>
      </c>
    </row>
    <row r="1434" spans="1:1" hidden="1" x14ac:dyDescent="0.25">
      <c r="A1434" t="s">
        <v>160</v>
      </c>
    </row>
    <row r="1435" spans="1:1" hidden="1" x14ac:dyDescent="0.25">
      <c r="A1435" t="s">
        <v>160</v>
      </c>
    </row>
    <row r="1436" spans="1:1" hidden="1" x14ac:dyDescent="0.25">
      <c r="A1436" t="s">
        <v>160</v>
      </c>
    </row>
    <row r="1437" spans="1:1" hidden="1" x14ac:dyDescent="0.25">
      <c r="A1437" t="s">
        <v>160</v>
      </c>
    </row>
    <row r="1438" spans="1:1" hidden="1" x14ac:dyDescent="0.25">
      <c r="A1438" t="s">
        <v>160</v>
      </c>
    </row>
    <row r="1439" spans="1:1" hidden="1" x14ac:dyDescent="0.25">
      <c r="A1439" t="s">
        <v>160</v>
      </c>
    </row>
    <row r="1440" spans="1:1" hidden="1" x14ac:dyDescent="0.25">
      <c r="A1440" t="s">
        <v>160</v>
      </c>
    </row>
    <row r="1441" spans="1:1" hidden="1" x14ac:dyDescent="0.25">
      <c r="A1441" t="s">
        <v>160</v>
      </c>
    </row>
    <row r="1442" spans="1:1" hidden="1" x14ac:dyDescent="0.25">
      <c r="A1442" t="s">
        <v>160</v>
      </c>
    </row>
    <row r="1443" spans="1:1" hidden="1" x14ac:dyDescent="0.25">
      <c r="A1443" t="s">
        <v>160</v>
      </c>
    </row>
    <row r="1444" spans="1:1" hidden="1" x14ac:dyDescent="0.25">
      <c r="A1444" t="s">
        <v>160</v>
      </c>
    </row>
    <row r="1445" spans="1:1" hidden="1" x14ac:dyDescent="0.25">
      <c r="A1445" t="s">
        <v>160</v>
      </c>
    </row>
    <row r="1446" spans="1:1" hidden="1" x14ac:dyDescent="0.25">
      <c r="A1446" t="s">
        <v>160</v>
      </c>
    </row>
    <row r="1447" spans="1:1" hidden="1" x14ac:dyDescent="0.25">
      <c r="A1447" t="s">
        <v>160</v>
      </c>
    </row>
    <row r="1448" spans="1:1" hidden="1" x14ac:dyDescent="0.25">
      <c r="A1448" t="s">
        <v>160</v>
      </c>
    </row>
    <row r="1449" spans="1:1" hidden="1" x14ac:dyDescent="0.25">
      <c r="A1449" t="s">
        <v>160</v>
      </c>
    </row>
    <row r="1450" spans="1:1" hidden="1" x14ac:dyDescent="0.25">
      <c r="A1450" t="s">
        <v>160</v>
      </c>
    </row>
    <row r="1451" spans="1:1" hidden="1" x14ac:dyDescent="0.25">
      <c r="A1451" t="s">
        <v>160</v>
      </c>
    </row>
    <row r="1452" spans="1:1" hidden="1" x14ac:dyDescent="0.25">
      <c r="A1452" t="s">
        <v>160</v>
      </c>
    </row>
    <row r="1453" spans="1:1" hidden="1" x14ac:dyDescent="0.25">
      <c r="A1453" t="s">
        <v>160</v>
      </c>
    </row>
    <row r="1454" spans="1:1" hidden="1" x14ac:dyDescent="0.25">
      <c r="A1454" t="s">
        <v>160</v>
      </c>
    </row>
    <row r="1455" spans="1:1" hidden="1" x14ac:dyDescent="0.25">
      <c r="A1455" t="s">
        <v>160</v>
      </c>
    </row>
    <row r="1456" spans="1:1" hidden="1" x14ac:dyDescent="0.25">
      <c r="A1456" t="s">
        <v>160</v>
      </c>
    </row>
    <row r="1457" spans="1:1" hidden="1" x14ac:dyDescent="0.25">
      <c r="A1457" t="s">
        <v>160</v>
      </c>
    </row>
    <row r="1458" spans="1:1" hidden="1" x14ac:dyDescent="0.25">
      <c r="A1458" t="s">
        <v>160</v>
      </c>
    </row>
    <row r="1459" spans="1:1" hidden="1" x14ac:dyDescent="0.25">
      <c r="A1459" t="s">
        <v>160</v>
      </c>
    </row>
    <row r="1460" spans="1:1" hidden="1" x14ac:dyDescent="0.25">
      <c r="A1460" t="s">
        <v>160</v>
      </c>
    </row>
    <row r="1461" spans="1:1" hidden="1" x14ac:dyDescent="0.25">
      <c r="A1461" t="s">
        <v>160</v>
      </c>
    </row>
    <row r="1462" spans="1:1" hidden="1" x14ac:dyDescent="0.25">
      <c r="A1462" t="s">
        <v>160</v>
      </c>
    </row>
    <row r="1463" spans="1:1" hidden="1" x14ac:dyDescent="0.25">
      <c r="A1463" t="s">
        <v>160</v>
      </c>
    </row>
    <row r="1464" spans="1:1" hidden="1" x14ac:dyDescent="0.25">
      <c r="A1464" t="s">
        <v>160</v>
      </c>
    </row>
    <row r="1465" spans="1:1" hidden="1" x14ac:dyDescent="0.25">
      <c r="A1465" t="s">
        <v>160</v>
      </c>
    </row>
    <row r="1466" spans="1:1" hidden="1" x14ac:dyDescent="0.25">
      <c r="A1466" t="s">
        <v>160</v>
      </c>
    </row>
    <row r="1467" spans="1:1" hidden="1" x14ac:dyDescent="0.25">
      <c r="A1467" t="s">
        <v>160</v>
      </c>
    </row>
    <row r="1468" spans="1:1" hidden="1" x14ac:dyDescent="0.25">
      <c r="A1468" t="s">
        <v>160</v>
      </c>
    </row>
    <row r="1469" spans="1:1" hidden="1" x14ac:dyDescent="0.25">
      <c r="A1469" t="s">
        <v>160</v>
      </c>
    </row>
    <row r="1470" spans="1:1" hidden="1" x14ac:dyDescent="0.25">
      <c r="A1470" t="s">
        <v>160</v>
      </c>
    </row>
    <row r="1471" spans="1:1" hidden="1" x14ac:dyDescent="0.25">
      <c r="A1471" t="s">
        <v>160</v>
      </c>
    </row>
    <row r="1472" spans="1:1" hidden="1" x14ac:dyDescent="0.25">
      <c r="A1472" t="s">
        <v>160</v>
      </c>
    </row>
    <row r="1473" spans="1:1" hidden="1" x14ac:dyDescent="0.25">
      <c r="A1473" t="s">
        <v>160</v>
      </c>
    </row>
    <row r="1474" spans="1:1" hidden="1" x14ac:dyDescent="0.25">
      <c r="A1474" t="s">
        <v>160</v>
      </c>
    </row>
    <row r="1475" spans="1:1" hidden="1" x14ac:dyDescent="0.25">
      <c r="A1475" t="s">
        <v>160</v>
      </c>
    </row>
    <row r="1476" spans="1:1" hidden="1" x14ac:dyDescent="0.25">
      <c r="A1476" t="s">
        <v>160</v>
      </c>
    </row>
    <row r="1477" spans="1:1" hidden="1" x14ac:dyDescent="0.25">
      <c r="A1477" t="s">
        <v>160</v>
      </c>
    </row>
    <row r="1478" spans="1:1" hidden="1" x14ac:dyDescent="0.25">
      <c r="A1478" t="s">
        <v>160</v>
      </c>
    </row>
    <row r="1479" spans="1:1" hidden="1" x14ac:dyDescent="0.25">
      <c r="A1479" t="s">
        <v>160</v>
      </c>
    </row>
    <row r="1480" spans="1:1" hidden="1" x14ac:dyDescent="0.25">
      <c r="A1480" t="s">
        <v>160</v>
      </c>
    </row>
    <row r="1481" spans="1:1" hidden="1" x14ac:dyDescent="0.25">
      <c r="A1481" t="s">
        <v>160</v>
      </c>
    </row>
    <row r="1482" spans="1:1" hidden="1" x14ac:dyDescent="0.25">
      <c r="A1482" t="s">
        <v>160</v>
      </c>
    </row>
    <row r="1483" spans="1:1" hidden="1" x14ac:dyDescent="0.25">
      <c r="A1483" t="s">
        <v>160</v>
      </c>
    </row>
    <row r="1484" spans="1:1" hidden="1" x14ac:dyDescent="0.25">
      <c r="A1484" t="s">
        <v>160</v>
      </c>
    </row>
    <row r="1485" spans="1:1" hidden="1" x14ac:dyDescent="0.25">
      <c r="A1485" t="s">
        <v>160</v>
      </c>
    </row>
    <row r="1486" spans="1:1" hidden="1" x14ac:dyDescent="0.25">
      <c r="A1486" t="s">
        <v>160</v>
      </c>
    </row>
    <row r="1487" spans="1:1" hidden="1" x14ac:dyDescent="0.25">
      <c r="A1487" t="s">
        <v>160</v>
      </c>
    </row>
    <row r="1488" spans="1:1" hidden="1" x14ac:dyDescent="0.25">
      <c r="A1488" t="s">
        <v>160</v>
      </c>
    </row>
    <row r="1489" spans="1:1" hidden="1" x14ac:dyDescent="0.25">
      <c r="A1489" t="s">
        <v>160</v>
      </c>
    </row>
    <row r="1490" spans="1:1" hidden="1" x14ac:dyDescent="0.25">
      <c r="A1490" t="s">
        <v>160</v>
      </c>
    </row>
    <row r="1491" spans="1:1" hidden="1" x14ac:dyDescent="0.25">
      <c r="A1491" t="s">
        <v>160</v>
      </c>
    </row>
    <row r="1492" spans="1:1" hidden="1" x14ac:dyDescent="0.25">
      <c r="A1492" t="s">
        <v>160</v>
      </c>
    </row>
    <row r="1493" spans="1:1" hidden="1" x14ac:dyDescent="0.25">
      <c r="A1493" t="s">
        <v>160</v>
      </c>
    </row>
    <row r="1494" spans="1:1" hidden="1" x14ac:dyDescent="0.25">
      <c r="A1494" t="s">
        <v>160</v>
      </c>
    </row>
    <row r="1495" spans="1:1" hidden="1" x14ac:dyDescent="0.25">
      <c r="A1495" t="s">
        <v>160</v>
      </c>
    </row>
    <row r="1496" spans="1:1" hidden="1" x14ac:dyDescent="0.25"/>
    <row r="1497" spans="1:1" hidden="1" x14ac:dyDescent="0.25"/>
    <row r="1498" spans="1:1" hidden="1" x14ac:dyDescent="0.25"/>
    <row r="1499" spans="1:1" hidden="1" x14ac:dyDescent="0.25"/>
    <row r="1500" spans="1:1" hidden="1" x14ac:dyDescent="0.25"/>
    <row r="1501" spans="1:1" hidden="1" x14ac:dyDescent="0.25"/>
    <row r="1502" spans="1:1" hidden="1" x14ac:dyDescent="0.25"/>
    <row r="1503" spans="1:1" hidden="1" x14ac:dyDescent="0.25"/>
    <row r="1504" spans="1:1" hidden="1" x14ac:dyDescent="0.25"/>
    <row r="1505" hidden="1" x14ac:dyDescent="0.25"/>
    <row r="1506" hidden="1" x14ac:dyDescent="0.25"/>
    <row r="1507" hidden="1" x14ac:dyDescent="0.25"/>
    <row r="1508" hidden="1" x14ac:dyDescent="0.25"/>
    <row r="1509" hidden="1" x14ac:dyDescent="0.25"/>
    <row r="1510" hidden="1" x14ac:dyDescent="0.25"/>
    <row r="1511" hidden="1" x14ac:dyDescent="0.25"/>
    <row r="1512" hidden="1" x14ac:dyDescent="0.25"/>
    <row r="1513" hidden="1" x14ac:dyDescent="0.25"/>
    <row r="1514" hidden="1" x14ac:dyDescent="0.25"/>
    <row r="1515" hidden="1" x14ac:dyDescent="0.25"/>
    <row r="1516" hidden="1" x14ac:dyDescent="0.25"/>
    <row r="1517" hidden="1" x14ac:dyDescent="0.25"/>
    <row r="1518" hidden="1" x14ac:dyDescent="0.25"/>
    <row r="1519" hidden="1" x14ac:dyDescent="0.25"/>
    <row r="1520" hidden="1" x14ac:dyDescent="0.25"/>
    <row r="1521" hidden="1" x14ac:dyDescent="0.25"/>
    <row r="1522" hidden="1" x14ac:dyDescent="0.25"/>
    <row r="1523" hidden="1" x14ac:dyDescent="0.25"/>
    <row r="1524" hidden="1" x14ac:dyDescent="0.25"/>
    <row r="1525" hidden="1" x14ac:dyDescent="0.25"/>
    <row r="1526" hidden="1" x14ac:dyDescent="0.25"/>
    <row r="1527" hidden="1" x14ac:dyDescent="0.25"/>
    <row r="1528" hidden="1" x14ac:dyDescent="0.25"/>
    <row r="1529" hidden="1" x14ac:dyDescent="0.25"/>
    <row r="1530" hidden="1" x14ac:dyDescent="0.25"/>
    <row r="1531" hidden="1" x14ac:dyDescent="0.25"/>
    <row r="1532" hidden="1" x14ac:dyDescent="0.25"/>
    <row r="1533" hidden="1" x14ac:dyDescent="0.25"/>
    <row r="1534" hidden="1" x14ac:dyDescent="0.25"/>
    <row r="1535" hidden="1" x14ac:dyDescent="0.25"/>
    <row r="1536" hidden="1" x14ac:dyDescent="0.25"/>
    <row r="1537" hidden="1" x14ac:dyDescent="0.25"/>
    <row r="1538" hidden="1" x14ac:dyDescent="0.25"/>
    <row r="1539" hidden="1" x14ac:dyDescent="0.25"/>
    <row r="1540" hidden="1" x14ac:dyDescent="0.25"/>
    <row r="1541" hidden="1" x14ac:dyDescent="0.25"/>
    <row r="1542" hidden="1" x14ac:dyDescent="0.25"/>
    <row r="1543" hidden="1" x14ac:dyDescent="0.25"/>
    <row r="1544" hidden="1" x14ac:dyDescent="0.25"/>
    <row r="1545" hidden="1" x14ac:dyDescent="0.25"/>
    <row r="1546" hidden="1" x14ac:dyDescent="0.25"/>
    <row r="1547" hidden="1" x14ac:dyDescent="0.25"/>
    <row r="1548" hidden="1" x14ac:dyDescent="0.25"/>
    <row r="1549" hidden="1" x14ac:dyDescent="0.25"/>
    <row r="1550" hidden="1" x14ac:dyDescent="0.25"/>
    <row r="1551" hidden="1" x14ac:dyDescent="0.25"/>
    <row r="1552" hidden="1" x14ac:dyDescent="0.25"/>
    <row r="1553" hidden="1" x14ac:dyDescent="0.25"/>
    <row r="1554" hidden="1" x14ac:dyDescent="0.25"/>
    <row r="1555" hidden="1" x14ac:dyDescent="0.25"/>
    <row r="1556" hidden="1" x14ac:dyDescent="0.25"/>
    <row r="1557" hidden="1" x14ac:dyDescent="0.25"/>
    <row r="1558" hidden="1" x14ac:dyDescent="0.25"/>
    <row r="1559" hidden="1" x14ac:dyDescent="0.25"/>
    <row r="1560" hidden="1" x14ac:dyDescent="0.25"/>
    <row r="1561" hidden="1" x14ac:dyDescent="0.25"/>
    <row r="1562" hidden="1" x14ac:dyDescent="0.25"/>
    <row r="1563" hidden="1" x14ac:dyDescent="0.25"/>
    <row r="1564" hidden="1" x14ac:dyDescent="0.25"/>
    <row r="1565" hidden="1" x14ac:dyDescent="0.25"/>
    <row r="1566" hidden="1" x14ac:dyDescent="0.25"/>
    <row r="1567" hidden="1" x14ac:dyDescent="0.25"/>
    <row r="1568" hidden="1" x14ac:dyDescent="0.25"/>
    <row r="1569" hidden="1" x14ac:dyDescent="0.25"/>
    <row r="1570" hidden="1" x14ac:dyDescent="0.25"/>
    <row r="1571" hidden="1" x14ac:dyDescent="0.25"/>
    <row r="1572" hidden="1" x14ac:dyDescent="0.25"/>
    <row r="1573" hidden="1" x14ac:dyDescent="0.25"/>
    <row r="1574" hidden="1" x14ac:dyDescent="0.25"/>
    <row r="1575" hidden="1" x14ac:dyDescent="0.25"/>
    <row r="1576" hidden="1" x14ac:dyDescent="0.25"/>
    <row r="1577" hidden="1" x14ac:dyDescent="0.25"/>
    <row r="1578" hidden="1" x14ac:dyDescent="0.25"/>
    <row r="1579" hidden="1" x14ac:dyDescent="0.25"/>
    <row r="1580" hidden="1" x14ac:dyDescent="0.25"/>
    <row r="1581" hidden="1" x14ac:dyDescent="0.25"/>
    <row r="1582" hidden="1" x14ac:dyDescent="0.25"/>
    <row r="1583" hidden="1" x14ac:dyDescent="0.25"/>
    <row r="1584" hidden="1" x14ac:dyDescent="0.25"/>
    <row r="1585" hidden="1" x14ac:dyDescent="0.25"/>
    <row r="1586" hidden="1" x14ac:dyDescent="0.25"/>
    <row r="1587" hidden="1" x14ac:dyDescent="0.25"/>
    <row r="1588" hidden="1" x14ac:dyDescent="0.25"/>
    <row r="1589" hidden="1" x14ac:dyDescent="0.25"/>
    <row r="1590" hidden="1" x14ac:dyDescent="0.25"/>
    <row r="1591" hidden="1" x14ac:dyDescent="0.25"/>
    <row r="1592" hidden="1" x14ac:dyDescent="0.25"/>
    <row r="1593" hidden="1" x14ac:dyDescent="0.25"/>
    <row r="1594" hidden="1" x14ac:dyDescent="0.25"/>
    <row r="1595" hidden="1" x14ac:dyDescent="0.25"/>
    <row r="1596" hidden="1" x14ac:dyDescent="0.25"/>
    <row r="1597" hidden="1" x14ac:dyDescent="0.25"/>
    <row r="1598" hidden="1" x14ac:dyDescent="0.25"/>
    <row r="1599" hidden="1" x14ac:dyDescent="0.25"/>
    <row r="1600" hidden="1" x14ac:dyDescent="0.25"/>
    <row r="1601" hidden="1" x14ac:dyDescent="0.25"/>
    <row r="1602" hidden="1" x14ac:dyDescent="0.25"/>
    <row r="1603" hidden="1" x14ac:dyDescent="0.25"/>
    <row r="1604" hidden="1" x14ac:dyDescent="0.25"/>
    <row r="1605" hidden="1" x14ac:dyDescent="0.25"/>
    <row r="1606" hidden="1" x14ac:dyDescent="0.25"/>
    <row r="1607" hidden="1" x14ac:dyDescent="0.25"/>
    <row r="1608" hidden="1" x14ac:dyDescent="0.25"/>
    <row r="1609" hidden="1" x14ac:dyDescent="0.25"/>
    <row r="1610" hidden="1" x14ac:dyDescent="0.25"/>
    <row r="1611" hidden="1" x14ac:dyDescent="0.25"/>
    <row r="1612" hidden="1" x14ac:dyDescent="0.25"/>
    <row r="1613" hidden="1" x14ac:dyDescent="0.25"/>
    <row r="1614" hidden="1" x14ac:dyDescent="0.25"/>
    <row r="1615" hidden="1" x14ac:dyDescent="0.25"/>
    <row r="1616" hidden="1" x14ac:dyDescent="0.25"/>
    <row r="1617" hidden="1" x14ac:dyDescent="0.25"/>
    <row r="1618" hidden="1" x14ac:dyDescent="0.25"/>
    <row r="1619" hidden="1" x14ac:dyDescent="0.25"/>
    <row r="1620" hidden="1" x14ac:dyDescent="0.25"/>
    <row r="1621" hidden="1" x14ac:dyDescent="0.25"/>
    <row r="1622" hidden="1" x14ac:dyDescent="0.25"/>
    <row r="1623" hidden="1" x14ac:dyDescent="0.25"/>
    <row r="1624" hidden="1" x14ac:dyDescent="0.25"/>
    <row r="1625" hidden="1" x14ac:dyDescent="0.25"/>
    <row r="1626" hidden="1" x14ac:dyDescent="0.25"/>
    <row r="1627" hidden="1" x14ac:dyDescent="0.25"/>
    <row r="1628" hidden="1" x14ac:dyDescent="0.25"/>
    <row r="1629" hidden="1" x14ac:dyDescent="0.25"/>
    <row r="1630" hidden="1" x14ac:dyDescent="0.25"/>
    <row r="1631" hidden="1" x14ac:dyDescent="0.25"/>
    <row r="1632" hidden="1" x14ac:dyDescent="0.25"/>
    <row r="1633" hidden="1" x14ac:dyDescent="0.25"/>
    <row r="1634" hidden="1" x14ac:dyDescent="0.25"/>
    <row r="1635" hidden="1" x14ac:dyDescent="0.25"/>
    <row r="1636" hidden="1" x14ac:dyDescent="0.25"/>
    <row r="1637" hidden="1" x14ac:dyDescent="0.25"/>
    <row r="1638" hidden="1" x14ac:dyDescent="0.25"/>
    <row r="1639" hidden="1" x14ac:dyDescent="0.25"/>
    <row r="1640" hidden="1" x14ac:dyDescent="0.25"/>
    <row r="1641" hidden="1" x14ac:dyDescent="0.25"/>
    <row r="1642" hidden="1" x14ac:dyDescent="0.25"/>
    <row r="1643" hidden="1" x14ac:dyDescent="0.25"/>
    <row r="1644" hidden="1" x14ac:dyDescent="0.25"/>
    <row r="1645" hidden="1" x14ac:dyDescent="0.25"/>
    <row r="1646" hidden="1" x14ac:dyDescent="0.25"/>
    <row r="1647" hidden="1" x14ac:dyDescent="0.25"/>
    <row r="1648" hidden="1" x14ac:dyDescent="0.25"/>
    <row r="1649" hidden="1" x14ac:dyDescent="0.25"/>
    <row r="1650" hidden="1" x14ac:dyDescent="0.25"/>
    <row r="1651" hidden="1" x14ac:dyDescent="0.25"/>
    <row r="1652" hidden="1" x14ac:dyDescent="0.25"/>
    <row r="1653" hidden="1" x14ac:dyDescent="0.25"/>
    <row r="1654" hidden="1" x14ac:dyDescent="0.25"/>
    <row r="1655" hidden="1" x14ac:dyDescent="0.25"/>
    <row r="1656" hidden="1" x14ac:dyDescent="0.25"/>
    <row r="1657" hidden="1" x14ac:dyDescent="0.25"/>
    <row r="1658" hidden="1" x14ac:dyDescent="0.25"/>
    <row r="1659" hidden="1" x14ac:dyDescent="0.25"/>
    <row r="1660" hidden="1" x14ac:dyDescent="0.25"/>
    <row r="1661" hidden="1" x14ac:dyDescent="0.25"/>
    <row r="1662" hidden="1" x14ac:dyDescent="0.25"/>
    <row r="1663" hidden="1" x14ac:dyDescent="0.25"/>
    <row r="1664" hidden="1" x14ac:dyDescent="0.25"/>
    <row r="1665" hidden="1" x14ac:dyDescent="0.25"/>
    <row r="1666" hidden="1" x14ac:dyDescent="0.25"/>
    <row r="1667" hidden="1" x14ac:dyDescent="0.25"/>
    <row r="1668" hidden="1" x14ac:dyDescent="0.25"/>
    <row r="1669" hidden="1" x14ac:dyDescent="0.25"/>
    <row r="1670" hidden="1" x14ac:dyDescent="0.25"/>
    <row r="1671" hidden="1" x14ac:dyDescent="0.25"/>
    <row r="1672" hidden="1" x14ac:dyDescent="0.25"/>
    <row r="1673" hidden="1" x14ac:dyDescent="0.25"/>
    <row r="1674" hidden="1" x14ac:dyDescent="0.25"/>
    <row r="1675" hidden="1" x14ac:dyDescent="0.25"/>
    <row r="1676" hidden="1" x14ac:dyDescent="0.25"/>
    <row r="1677" hidden="1" x14ac:dyDescent="0.25"/>
    <row r="1678" hidden="1" x14ac:dyDescent="0.25"/>
    <row r="1679" hidden="1" x14ac:dyDescent="0.25"/>
    <row r="1680" hidden="1" x14ac:dyDescent="0.25"/>
    <row r="1681" hidden="1" x14ac:dyDescent="0.25"/>
    <row r="1682" hidden="1" x14ac:dyDescent="0.25"/>
    <row r="1683" hidden="1" x14ac:dyDescent="0.25"/>
    <row r="1684" hidden="1" x14ac:dyDescent="0.25"/>
    <row r="1685" hidden="1" x14ac:dyDescent="0.25"/>
    <row r="1686" hidden="1" x14ac:dyDescent="0.25"/>
    <row r="1687" hidden="1" x14ac:dyDescent="0.25"/>
    <row r="1688" hidden="1" x14ac:dyDescent="0.25"/>
    <row r="1689" hidden="1" x14ac:dyDescent="0.25"/>
    <row r="1690" hidden="1" x14ac:dyDescent="0.25"/>
    <row r="1691" hidden="1" x14ac:dyDescent="0.25"/>
    <row r="1692" hidden="1" x14ac:dyDescent="0.25"/>
    <row r="1693" hidden="1" x14ac:dyDescent="0.25"/>
    <row r="1694" hidden="1" x14ac:dyDescent="0.25"/>
    <row r="1695" hidden="1" x14ac:dyDescent="0.25"/>
    <row r="1696" hidden="1" x14ac:dyDescent="0.25"/>
    <row r="1697" hidden="1" x14ac:dyDescent="0.25"/>
    <row r="1698" hidden="1" x14ac:dyDescent="0.25"/>
    <row r="1699" hidden="1" x14ac:dyDescent="0.25"/>
    <row r="1700" hidden="1" x14ac:dyDescent="0.25"/>
    <row r="1701" hidden="1" x14ac:dyDescent="0.25"/>
    <row r="1702" hidden="1" x14ac:dyDescent="0.25"/>
    <row r="1703" hidden="1" x14ac:dyDescent="0.25"/>
    <row r="1704" hidden="1" x14ac:dyDescent="0.25"/>
    <row r="1705" hidden="1" x14ac:dyDescent="0.25"/>
    <row r="1706" hidden="1" x14ac:dyDescent="0.25"/>
    <row r="1707" hidden="1" x14ac:dyDescent="0.25"/>
    <row r="1708" hidden="1" x14ac:dyDescent="0.25"/>
    <row r="1709" hidden="1" x14ac:dyDescent="0.25"/>
    <row r="1710" hidden="1" x14ac:dyDescent="0.25"/>
    <row r="1711" hidden="1" x14ac:dyDescent="0.25"/>
    <row r="1712" hidden="1" x14ac:dyDescent="0.25"/>
    <row r="1713" hidden="1" x14ac:dyDescent="0.25"/>
    <row r="1714" hidden="1" x14ac:dyDescent="0.25"/>
    <row r="1715" hidden="1" x14ac:dyDescent="0.25"/>
    <row r="1716" hidden="1" x14ac:dyDescent="0.25"/>
    <row r="1717" hidden="1" x14ac:dyDescent="0.25"/>
    <row r="1718" hidden="1" x14ac:dyDescent="0.25"/>
    <row r="1719" hidden="1" x14ac:dyDescent="0.25"/>
    <row r="1720" hidden="1" x14ac:dyDescent="0.25"/>
    <row r="1721" hidden="1" x14ac:dyDescent="0.25"/>
    <row r="1722" hidden="1" x14ac:dyDescent="0.25"/>
    <row r="1723" hidden="1" x14ac:dyDescent="0.25"/>
    <row r="1724" hidden="1" x14ac:dyDescent="0.25"/>
    <row r="1725" hidden="1" x14ac:dyDescent="0.25"/>
    <row r="1726" hidden="1" x14ac:dyDescent="0.25"/>
    <row r="1727" hidden="1" x14ac:dyDescent="0.25"/>
    <row r="1728" hidden="1" x14ac:dyDescent="0.25"/>
    <row r="1729" hidden="1" x14ac:dyDescent="0.25"/>
    <row r="1730" hidden="1" x14ac:dyDescent="0.25"/>
    <row r="1731" hidden="1" x14ac:dyDescent="0.25"/>
    <row r="1732" hidden="1" x14ac:dyDescent="0.25"/>
    <row r="1733" hidden="1" x14ac:dyDescent="0.25"/>
    <row r="1734" hidden="1" x14ac:dyDescent="0.25"/>
    <row r="1735" hidden="1" x14ac:dyDescent="0.25"/>
    <row r="1736" hidden="1" x14ac:dyDescent="0.25"/>
    <row r="1737" hidden="1" x14ac:dyDescent="0.25"/>
    <row r="1738" hidden="1" x14ac:dyDescent="0.25"/>
    <row r="1739" hidden="1" x14ac:dyDescent="0.25"/>
    <row r="1740" hidden="1" x14ac:dyDescent="0.25"/>
    <row r="1741" hidden="1" x14ac:dyDescent="0.25"/>
    <row r="1742" hidden="1" x14ac:dyDescent="0.25"/>
    <row r="1743" hidden="1" x14ac:dyDescent="0.25"/>
    <row r="1744" hidden="1" x14ac:dyDescent="0.25"/>
    <row r="1745" hidden="1" x14ac:dyDescent="0.25"/>
    <row r="1746" hidden="1" x14ac:dyDescent="0.25"/>
    <row r="1747" hidden="1" x14ac:dyDescent="0.25"/>
    <row r="1748" hidden="1" x14ac:dyDescent="0.25"/>
    <row r="1749" hidden="1" x14ac:dyDescent="0.25"/>
    <row r="1750" hidden="1" x14ac:dyDescent="0.25"/>
    <row r="1751" hidden="1" x14ac:dyDescent="0.25"/>
    <row r="1752" hidden="1" x14ac:dyDescent="0.25"/>
    <row r="1753" hidden="1" x14ac:dyDescent="0.25"/>
    <row r="1754" hidden="1" x14ac:dyDescent="0.25"/>
    <row r="1755" hidden="1" x14ac:dyDescent="0.25"/>
    <row r="1756" hidden="1" x14ac:dyDescent="0.25"/>
    <row r="1757" hidden="1" x14ac:dyDescent="0.25"/>
    <row r="1758" hidden="1" x14ac:dyDescent="0.25"/>
    <row r="1759" hidden="1" x14ac:dyDescent="0.25"/>
    <row r="1760" hidden="1" x14ac:dyDescent="0.25"/>
    <row r="1761" hidden="1" x14ac:dyDescent="0.25"/>
    <row r="1762" hidden="1" x14ac:dyDescent="0.25"/>
    <row r="1763" hidden="1" x14ac:dyDescent="0.25"/>
    <row r="1764" hidden="1" x14ac:dyDescent="0.25"/>
    <row r="1765" hidden="1" x14ac:dyDescent="0.25"/>
    <row r="1766" hidden="1" x14ac:dyDescent="0.25"/>
    <row r="1767" hidden="1" x14ac:dyDescent="0.25"/>
    <row r="1768" hidden="1" x14ac:dyDescent="0.25"/>
    <row r="1769" hidden="1" x14ac:dyDescent="0.25"/>
    <row r="1770" hidden="1" x14ac:dyDescent="0.25"/>
    <row r="1771" hidden="1" x14ac:dyDescent="0.25"/>
    <row r="1772" hidden="1" x14ac:dyDescent="0.25"/>
    <row r="1773" hidden="1" x14ac:dyDescent="0.25"/>
    <row r="1774" hidden="1" x14ac:dyDescent="0.25"/>
    <row r="1775" hidden="1" x14ac:dyDescent="0.25"/>
    <row r="1776" hidden="1" x14ac:dyDescent="0.25"/>
    <row r="1777" hidden="1" x14ac:dyDescent="0.25"/>
    <row r="1778" hidden="1" x14ac:dyDescent="0.25"/>
    <row r="1779" hidden="1" x14ac:dyDescent="0.25"/>
    <row r="1780" hidden="1" x14ac:dyDescent="0.25"/>
    <row r="1781" hidden="1" x14ac:dyDescent="0.25"/>
    <row r="1782" hidden="1" x14ac:dyDescent="0.25"/>
    <row r="1783" hidden="1" x14ac:dyDescent="0.25"/>
    <row r="1784" hidden="1" x14ac:dyDescent="0.25"/>
    <row r="1785" hidden="1" x14ac:dyDescent="0.25"/>
    <row r="1786" hidden="1" x14ac:dyDescent="0.25"/>
    <row r="1787" hidden="1" x14ac:dyDescent="0.25"/>
    <row r="1788" hidden="1" x14ac:dyDescent="0.25"/>
    <row r="1789" hidden="1" x14ac:dyDescent="0.25"/>
    <row r="1790" hidden="1" x14ac:dyDescent="0.25"/>
    <row r="1791" hidden="1" x14ac:dyDescent="0.25"/>
    <row r="1792" hidden="1" x14ac:dyDescent="0.25"/>
    <row r="1793" hidden="1" x14ac:dyDescent="0.25"/>
    <row r="1794" hidden="1" x14ac:dyDescent="0.25"/>
    <row r="1795" hidden="1" x14ac:dyDescent="0.25"/>
    <row r="1796" hidden="1" x14ac:dyDescent="0.25"/>
    <row r="1797" hidden="1" x14ac:dyDescent="0.25"/>
    <row r="1798" hidden="1" x14ac:dyDescent="0.25"/>
    <row r="1799" hidden="1" x14ac:dyDescent="0.25"/>
    <row r="1800" hidden="1" x14ac:dyDescent="0.25"/>
    <row r="1801" hidden="1" x14ac:dyDescent="0.25"/>
    <row r="1802" hidden="1" x14ac:dyDescent="0.25"/>
    <row r="1803" hidden="1" x14ac:dyDescent="0.25"/>
    <row r="1804" hidden="1" x14ac:dyDescent="0.25"/>
    <row r="1805" hidden="1" x14ac:dyDescent="0.25"/>
    <row r="1806" hidden="1" x14ac:dyDescent="0.25"/>
    <row r="1807" hidden="1" x14ac:dyDescent="0.25"/>
    <row r="1808" hidden="1" x14ac:dyDescent="0.25"/>
    <row r="1809" hidden="1" x14ac:dyDescent="0.25"/>
    <row r="1810" hidden="1" x14ac:dyDescent="0.25"/>
    <row r="1811" hidden="1" x14ac:dyDescent="0.25"/>
    <row r="1812" hidden="1" x14ac:dyDescent="0.25"/>
    <row r="1813" hidden="1" x14ac:dyDescent="0.25"/>
    <row r="1814" hidden="1" x14ac:dyDescent="0.25"/>
    <row r="1815" hidden="1" x14ac:dyDescent="0.25"/>
    <row r="1816" hidden="1" x14ac:dyDescent="0.25"/>
    <row r="1817" hidden="1" x14ac:dyDescent="0.25"/>
    <row r="1818" hidden="1" x14ac:dyDescent="0.25"/>
    <row r="1819" hidden="1" x14ac:dyDescent="0.25"/>
    <row r="1820" hidden="1" x14ac:dyDescent="0.25"/>
    <row r="1821" hidden="1" x14ac:dyDescent="0.25"/>
    <row r="1822" hidden="1" x14ac:dyDescent="0.25"/>
    <row r="1823" hidden="1" x14ac:dyDescent="0.25"/>
    <row r="1824" hidden="1" x14ac:dyDescent="0.25"/>
    <row r="1825" hidden="1" x14ac:dyDescent="0.25"/>
    <row r="1826" hidden="1" x14ac:dyDescent="0.25"/>
    <row r="1827" hidden="1" x14ac:dyDescent="0.25"/>
    <row r="1828" hidden="1" x14ac:dyDescent="0.25"/>
    <row r="1829" hidden="1" x14ac:dyDescent="0.25"/>
    <row r="1830" hidden="1" x14ac:dyDescent="0.25"/>
    <row r="1831" hidden="1" x14ac:dyDescent="0.25"/>
    <row r="1832" hidden="1" x14ac:dyDescent="0.25"/>
    <row r="1833" hidden="1" x14ac:dyDescent="0.25"/>
    <row r="1834" hidden="1" x14ac:dyDescent="0.25"/>
    <row r="1835" hidden="1" x14ac:dyDescent="0.25"/>
    <row r="1836" hidden="1" x14ac:dyDescent="0.25"/>
    <row r="1837" hidden="1" x14ac:dyDescent="0.25"/>
    <row r="1838" hidden="1" x14ac:dyDescent="0.25"/>
    <row r="1839" hidden="1" x14ac:dyDescent="0.25"/>
    <row r="1840" hidden="1" x14ac:dyDescent="0.25"/>
    <row r="1841" hidden="1" x14ac:dyDescent="0.25"/>
    <row r="1842" hidden="1" x14ac:dyDescent="0.25"/>
    <row r="1843" hidden="1" x14ac:dyDescent="0.25"/>
    <row r="1844" hidden="1" x14ac:dyDescent="0.25"/>
    <row r="1845" hidden="1" x14ac:dyDescent="0.25"/>
    <row r="1846" hidden="1" x14ac:dyDescent="0.25"/>
    <row r="1847" hidden="1" x14ac:dyDescent="0.25"/>
    <row r="1848" hidden="1" x14ac:dyDescent="0.25"/>
    <row r="1849" hidden="1" x14ac:dyDescent="0.25"/>
    <row r="1850" hidden="1" x14ac:dyDescent="0.25"/>
    <row r="1851" hidden="1" x14ac:dyDescent="0.25"/>
    <row r="1852" hidden="1" x14ac:dyDescent="0.25"/>
    <row r="1853" hidden="1" x14ac:dyDescent="0.25"/>
    <row r="1854" hidden="1" x14ac:dyDescent="0.25"/>
    <row r="1855" hidden="1" x14ac:dyDescent="0.25"/>
    <row r="1856" hidden="1" x14ac:dyDescent="0.25"/>
    <row r="1857" hidden="1" x14ac:dyDescent="0.25"/>
    <row r="1858" hidden="1" x14ac:dyDescent="0.25"/>
    <row r="1859" hidden="1" x14ac:dyDescent="0.25"/>
    <row r="1860" hidden="1" x14ac:dyDescent="0.25"/>
    <row r="1861" hidden="1" x14ac:dyDescent="0.25"/>
    <row r="1862" hidden="1" x14ac:dyDescent="0.25"/>
    <row r="1863" hidden="1" x14ac:dyDescent="0.25"/>
    <row r="1864" hidden="1" x14ac:dyDescent="0.25"/>
    <row r="1865" hidden="1" x14ac:dyDescent="0.25"/>
    <row r="1866" hidden="1" x14ac:dyDescent="0.25"/>
    <row r="1867" hidden="1" x14ac:dyDescent="0.25"/>
    <row r="1868" hidden="1" x14ac:dyDescent="0.25"/>
    <row r="1869" hidden="1" x14ac:dyDescent="0.25"/>
    <row r="1870" hidden="1" x14ac:dyDescent="0.25"/>
    <row r="1871" hidden="1" x14ac:dyDescent="0.25"/>
    <row r="1872" hidden="1" x14ac:dyDescent="0.25"/>
    <row r="1873" hidden="1" x14ac:dyDescent="0.25"/>
    <row r="1874" hidden="1" x14ac:dyDescent="0.25"/>
    <row r="1875" hidden="1" x14ac:dyDescent="0.25"/>
    <row r="1876" hidden="1" x14ac:dyDescent="0.25"/>
    <row r="1877" hidden="1" x14ac:dyDescent="0.25"/>
    <row r="1878" hidden="1" x14ac:dyDescent="0.25"/>
    <row r="1879" hidden="1" x14ac:dyDescent="0.25"/>
    <row r="1880" hidden="1" x14ac:dyDescent="0.25"/>
    <row r="1881" hidden="1" x14ac:dyDescent="0.25"/>
    <row r="1882" hidden="1" x14ac:dyDescent="0.25"/>
    <row r="1883" hidden="1" x14ac:dyDescent="0.25"/>
    <row r="1884" hidden="1" x14ac:dyDescent="0.25"/>
    <row r="1885" hidden="1" x14ac:dyDescent="0.25"/>
    <row r="1886" hidden="1" x14ac:dyDescent="0.25"/>
    <row r="1887" hidden="1" x14ac:dyDescent="0.25"/>
    <row r="1888" hidden="1" x14ac:dyDescent="0.25"/>
    <row r="1889" hidden="1" x14ac:dyDescent="0.25"/>
    <row r="1890" hidden="1" x14ac:dyDescent="0.25"/>
    <row r="1891" hidden="1" x14ac:dyDescent="0.25"/>
    <row r="1892" hidden="1" x14ac:dyDescent="0.25"/>
    <row r="1893" hidden="1" x14ac:dyDescent="0.25"/>
    <row r="1894" hidden="1" x14ac:dyDescent="0.25"/>
    <row r="1895" hidden="1" x14ac:dyDescent="0.25"/>
    <row r="1896" hidden="1" x14ac:dyDescent="0.25"/>
    <row r="1897" hidden="1" x14ac:dyDescent="0.25"/>
    <row r="1898" hidden="1" x14ac:dyDescent="0.25"/>
    <row r="1899" hidden="1" x14ac:dyDescent="0.25"/>
    <row r="1900" hidden="1" x14ac:dyDescent="0.25"/>
    <row r="1901" hidden="1" x14ac:dyDescent="0.25"/>
    <row r="1902" hidden="1" x14ac:dyDescent="0.25"/>
    <row r="1903" hidden="1" x14ac:dyDescent="0.25"/>
    <row r="1904" hidden="1" x14ac:dyDescent="0.25"/>
    <row r="1905" hidden="1" x14ac:dyDescent="0.25"/>
    <row r="1906" hidden="1" x14ac:dyDescent="0.25"/>
    <row r="1907" hidden="1" x14ac:dyDescent="0.25"/>
    <row r="1908" hidden="1" x14ac:dyDescent="0.25"/>
    <row r="1909" hidden="1" x14ac:dyDescent="0.25"/>
    <row r="1910" hidden="1" x14ac:dyDescent="0.25"/>
    <row r="1911" hidden="1" x14ac:dyDescent="0.25"/>
    <row r="1912" hidden="1" x14ac:dyDescent="0.25"/>
    <row r="1913" hidden="1" x14ac:dyDescent="0.25"/>
    <row r="1914" hidden="1" x14ac:dyDescent="0.25"/>
    <row r="1915" hidden="1" x14ac:dyDescent="0.25"/>
    <row r="1916" hidden="1" x14ac:dyDescent="0.25"/>
    <row r="1917" hidden="1" x14ac:dyDescent="0.25"/>
    <row r="1918" hidden="1" x14ac:dyDescent="0.25"/>
    <row r="1919" hidden="1" x14ac:dyDescent="0.25"/>
    <row r="1920" hidden="1" x14ac:dyDescent="0.25"/>
    <row r="1921" hidden="1" x14ac:dyDescent="0.25"/>
    <row r="1922" hidden="1" x14ac:dyDescent="0.25"/>
    <row r="1923" hidden="1" x14ac:dyDescent="0.25"/>
    <row r="1924" hidden="1" x14ac:dyDescent="0.25"/>
    <row r="1925" hidden="1" x14ac:dyDescent="0.25"/>
    <row r="1926" hidden="1" x14ac:dyDescent="0.25"/>
    <row r="1927" hidden="1" x14ac:dyDescent="0.25"/>
    <row r="1928" hidden="1" x14ac:dyDescent="0.25"/>
    <row r="1929" hidden="1" x14ac:dyDescent="0.25"/>
    <row r="1930" hidden="1" x14ac:dyDescent="0.25"/>
    <row r="1931" hidden="1" x14ac:dyDescent="0.25"/>
    <row r="1932" hidden="1" x14ac:dyDescent="0.25"/>
    <row r="1933" hidden="1" x14ac:dyDescent="0.25"/>
    <row r="1934" hidden="1" x14ac:dyDescent="0.25"/>
    <row r="1935" hidden="1" x14ac:dyDescent="0.25"/>
    <row r="1936" hidden="1" x14ac:dyDescent="0.25"/>
    <row r="1937" hidden="1" x14ac:dyDescent="0.25"/>
    <row r="1938" hidden="1" x14ac:dyDescent="0.25"/>
    <row r="1939" hidden="1" x14ac:dyDescent="0.25"/>
    <row r="1940" hidden="1" x14ac:dyDescent="0.25"/>
    <row r="1941" hidden="1" x14ac:dyDescent="0.25"/>
    <row r="1942" hidden="1" x14ac:dyDescent="0.25"/>
    <row r="1943" hidden="1" x14ac:dyDescent="0.25"/>
    <row r="1944" hidden="1" x14ac:dyDescent="0.25"/>
    <row r="1945" hidden="1" x14ac:dyDescent="0.25"/>
    <row r="1946" hidden="1" x14ac:dyDescent="0.25"/>
    <row r="1947" hidden="1" x14ac:dyDescent="0.25"/>
    <row r="1948" hidden="1" x14ac:dyDescent="0.25"/>
    <row r="1949" hidden="1" x14ac:dyDescent="0.25"/>
    <row r="1950" hidden="1" x14ac:dyDescent="0.25"/>
    <row r="1951" hidden="1" x14ac:dyDescent="0.25"/>
    <row r="1952" hidden="1" x14ac:dyDescent="0.25"/>
    <row r="1953" hidden="1" x14ac:dyDescent="0.25"/>
    <row r="1954" hidden="1" x14ac:dyDescent="0.25"/>
    <row r="1955" hidden="1" x14ac:dyDescent="0.25"/>
    <row r="1956" hidden="1" x14ac:dyDescent="0.25"/>
    <row r="1957" hidden="1" x14ac:dyDescent="0.25"/>
    <row r="1958" hidden="1" x14ac:dyDescent="0.25"/>
    <row r="1959" hidden="1" x14ac:dyDescent="0.25"/>
    <row r="1960" hidden="1" x14ac:dyDescent="0.25"/>
    <row r="1961" hidden="1" x14ac:dyDescent="0.25"/>
    <row r="1962" hidden="1" x14ac:dyDescent="0.25"/>
    <row r="1963" hidden="1" x14ac:dyDescent="0.25"/>
    <row r="1964" hidden="1" x14ac:dyDescent="0.25"/>
    <row r="1965" hidden="1" x14ac:dyDescent="0.25"/>
    <row r="1966" hidden="1" x14ac:dyDescent="0.25"/>
    <row r="1967" hidden="1" x14ac:dyDescent="0.25"/>
    <row r="1968" hidden="1" x14ac:dyDescent="0.25"/>
    <row r="1969" hidden="1" x14ac:dyDescent="0.25"/>
    <row r="1970" hidden="1" x14ac:dyDescent="0.25"/>
    <row r="1971" hidden="1" x14ac:dyDescent="0.25"/>
    <row r="1972" hidden="1" x14ac:dyDescent="0.25"/>
    <row r="1973" hidden="1" x14ac:dyDescent="0.25"/>
    <row r="1974" hidden="1" x14ac:dyDescent="0.25"/>
    <row r="1975" hidden="1" x14ac:dyDescent="0.25"/>
    <row r="1976" hidden="1" x14ac:dyDescent="0.25"/>
    <row r="1977" hidden="1" x14ac:dyDescent="0.25"/>
    <row r="1978" hidden="1" x14ac:dyDescent="0.25"/>
    <row r="1979" hidden="1" x14ac:dyDescent="0.25"/>
    <row r="1980" hidden="1" x14ac:dyDescent="0.25"/>
    <row r="1981" hidden="1" x14ac:dyDescent="0.25"/>
    <row r="1982" hidden="1" x14ac:dyDescent="0.25"/>
    <row r="1983" hidden="1" x14ac:dyDescent="0.25"/>
    <row r="1984" hidden="1" x14ac:dyDescent="0.25"/>
    <row r="1985" hidden="1" x14ac:dyDescent="0.25"/>
    <row r="1986" hidden="1" x14ac:dyDescent="0.25"/>
    <row r="1987" hidden="1" x14ac:dyDescent="0.25"/>
    <row r="1988" hidden="1" x14ac:dyDescent="0.25"/>
    <row r="1989" hidden="1" x14ac:dyDescent="0.25"/>
    <row r="1990" hidden="1" x14ac:dyDescent="0.25"/>
    <row r="1991" hidden="1" x14ac:dyDescent="0.25"/>
    <row r="1992" hidden="1" x14ac:dyDescent="0.25"/>
    <row r="1993" hidden="1" x14ac:dyDescent="0.25"/>
    <row r="1994" hidden="1" x14ac:dyDescent="0.25"/>
    <row r="1995" hidden="1" x14ac:dyDescent="0.25"/>
    <row r="1996" hidden="1" x14ac:dyDescent="0.25"/>
    <row r="1997" hidden="1" x14ac:dyDescent="0.25"/>
    <row r="1998" hidden="1" x14ac:dyDescent="0.25"/>
    <row r="1999" hidden="1" x14ac:dyDescent="0.25"/>
    <row r="2000" hidden="1" x14ac:dyDescent="0.25"/>
    <row r="2001" hidden="1" x14ac:dyDescent="0.25"/>
    <row r="2002" hidden="1" x14ac:dyDescent="0.25"/>
    <row r="2003" hidden="1" x14ac:dyDescent="0.25"/>
    <row r="2004" hidden="1" x14ac:dyDescent="0.25"/>
    <row r="2005" hidden="1" x14ac:dyDescent="0.25"/>
    <row r="2006" hidden="1" x14ac:dyDescent="0.25"/>
    <row r="2007" hidden="1" x14ac:dyDescent="0.25"/>
    <row r="2008" hidden="1" x14ac:dyDescent="0.25"/>
    <row r="2009" hidden="1" x14ac:dyDescent="0.25"/>
    <row r="2010" hidden="1" x14ac:dyDescent="0.25"/>
    <row r="2011" hidden="1" x14ac:dyDescent="0.25"/>
    <row r="2012" hidden="1" x14ac:dyDescent="0.25"/>
    <row r="2013" hidden="1" x14ac:dyDescent="0.25"/>
    <row r="2014" hidden="1" x14ac:dyDescent="0.25"/>
    <row r="2015" hidden="1" x14ac:dyDescent="0.25"/>
    <row r="2016" hidden="1" x14ac:dyDescent="0.25"/>
    <row r="2017" hidden="1" x14ac:dyDescent="0.25"/>
    <row r="2018" hidden="1" x14ac:dyDescent="0.25"/>
    <row r="2019" hidden="1" x14ac:dyDescent="0.25"/>
    <row r="2020" hidden="1" x14ac:dyDescent="0.25"/>
    <row r="2021" hidden="1" x14ac:dyDescent="0.25"/>
    <row r="2022" hidden="1" x14ac:dyDescent="0.25"/>
    <row r="2023" hidden="1" x14ac:dyDescent="0.25"/>
    <row r="2024" hidden="1" x14ac:dyDescent="0.25"/>
    <row r="2025" hidden="1" x14ac:dyDescent="0.25"/>
    <row r="2026" hidden="1" x14ac:dyDescent="0.25"/>
    <row r="2027" hidden="1" x14ac:dyDescent="0.25"/>
    <row r="2028" hidden="1" x14ac:dyDescent="0.25"/>
    <row r="2029" hidden="1" x14ac:dyDescent="0.25"/>
    <row r="2030" hidden="1" x14ac:dyDescent="0.25"/>
    <row r="2031" hidden="1" x14ac:dyDescent="0.25"/>
    <row r="2032" hidden="1" x14ac:dyDescent="0.25"/>
    <row r="2033" hidden="1" x14ac:dyDescent="0.25"/>
    <row r="2034" hidden="1" x14ac:dyDescent="0.25"/>
    <row r="2035" hidden="1" x14ac:dyDescent="0.25"/>
    <row r="2036" hidden="1" x14ac:dyDescent="0.25"/>
    <row r="2037" hidden="1" x14ac:dyDescent="0.25"/>
    <row r="2038" hidden="1" x14ac:dyDescent="0.25"/>
    <row r="2039" hidden="1" x14ac:dyDescent="0.25"/>
    <row r="2040" hidden="1" x14ac:dyDescent="0.25"/>
    <row r="2041" hidden="1" x14ac:dyDescent="0.25"/>
    <row r="2042" hidden="1" x14ac:dyDescent="0.25"/>
    <row r="2043" hidden="1" x14ac:dyDescent="0.25"/>
    <row r="2044" hidden="1" x14ac:dyDescent="0.25"/>
    <row r="2045" hidden="1" x14ac:dyDescent="0.25"/>
    <row r="2046" hidden="1" x14ac:dyDescent="0.25"/>
    <row r="2047" hidden="1" x14ac:dyDescent="0.25"/>
    <row r="2048" hidden="1" x14ac:dyDescent="0.25"/>
    <row r="2049" hidden="1" x14ac:dyDescent="0.25"/>
    <row r="2050" hidden="1" x14ac:dyDescent="0.25"/>
    <row r="2051" hidden="1" x14ac:dyDescent="0.25"/>
    <row r="2052" hidden="1" x14ac:dyDescent="0.25"/>
    <row r="2053" hidden="1" x14ac:dyDescent="0.25"/>
    <row r="2054" hidden="1" x14ac:dyDescent="0.25"/>
    <row r="2055" hidden="1" x14ac:dyDescent="0.25"/>
    <row r="2056" hidden="1" x14ac:dyDescent="0.25"/>
    <row r="2057" hidden="1" x14ac:dyDescent="0.25"/>
    <row r="2058" hidden="1" x14ac:dyDescent="0.25"/>
    <row r="2059" hidden="1" x14ac:dyDescent="0.25"/>
    <row r="2060" hidden="1" x14ac:dyDescent="0.25"/>
    <row r="2061" hidden="1" x14ac:dyDescent="0.25"/>
    <row r="2062" hidden="1" x14ac:dyDescent="0.25"/>
    <row r="2063" hidden="1" x14ac:dyDescent="0.25"/>
    <row r="2064" hidden="1" x14ac:dyDescent="0.25"/>
    <row r="2065" hidden="1" x14ac:dyDescent="0.25"/>
    <row r="2066" hidden="1" x14ac:dyDescent="0.25"/>
    <row r="2067" hidden="1" x14ac:dyDescent="0.25"/>
    <row r="2068" hidden="1" x14ac:dyDescent="0.25"/>
    <row r="2069" hidden="1" x14ac:dyDescent="0.25"/>
    <row r="2070" hidden="1" x14ac:dyDescent="0.25"/>
    <row r="2071" hidden="1" x14ac:dyDescent="0.25"/>
    <row r="2072" hidden="1" x14ac:dyDescent="0.25"/>
    <row r="2073" hidden="1" x14ac:dyDescent="0.25"/>
    <row r="2074" hidden="1" x14ac:dyDescent="0.25"/>
    <row r="2075" hidden="1" x14ac:dyDescent="0.25"/>
    <row r="2076" hidden="1" x14ac:dyDescent="0.25"/>
    <row r="2077" hidden="1" x14ac:dyDescent="0.25"/>
    <row r="2078" hidden="1" x14ac:dyDescent="0.25"/>
    <row r="2079" hidden="1" x14ac:dyDescent="0.25"/>
    <row r="2080" hidden="1" x14ac:dyDescent="0.25"/>
    <row r="2081" hidden="1" x14ac:dyDescent="0.25"/>
    <row r="2082" hidden="1" x14ac:dyDescent="0.25"/>
    <row r="2083" hidden="1" x14ac:dyDescent="0.25"/>
    <row r="2084" hidden="1" x14ac:dyDescent="0.25"/>
    <row r="2085" hidden="1" x14ac:dyDescent="0.25"/>
    <row r="2086" hidden="1" x14ac:dyDescent="0.25"/>
    <row r="2087" hidden="1" x14ac:dyDescent="0.25"/>
    <row r="2088" hidden="1" x14ac:dyDescent="0.25"/>
    <row r="2089" hidden="1" x14ac:dyDescent="0.25"/>
    <row r="2090" hidden="1" x14ac:dyDescent="0.25"/>
    <row r="2091" hidden="1" x14ac:dyDescent="0.25"/>
    <row r="2092" hidden="1" x14ac:dyDescent="0.25"/>
    <row r="2093" hidden="1" x14ac:dyDescent="0.25"/>
    <row r="2094" hidden="1" x14ac:dyDescent="0.25"/>
    <row r="2095" hidden="1" x14ac:dyDescent="0.25"/>
    <row r="2096" hidden="1" x14ac:dyDescent="0.25"/>
    <row r="2097" hidden="1" x14ac:dyDescent="0.25"/>
    <row r="2098" hidden="1" x14ac:dyDescent="0.25"/>
    <row r="2099" hidden="1" x14ac:dyDescent="0.25"/>
    <row r="2100" hidden="1" x14ac:dyDescent="0.25"/>
    <row r="2101" hidden="1" x14ac:dyDescent="0.25"/>
    <row r="2102" hidden="1" x14ac:dyDescent="0.25"/>
    <row r="2103" hidden="1" x14ac:dyDescent="0.25"/>
    <row r="2104" hidden="1" x14ac:dyDescent="0.25"/>
    <row r="2105" hidden="1" x14ac:dyDescent="0.25"/>
    <row r="2106" hidden="1" x14ac:dyDescent="0.25"/>
    <row r="2107" hidden="1" x14ac:dyDescent="0.25"/>
    <row r="2108" hidden="1" x14ac:dyDescent="0.25"/>
    <row r="2109" hidden="1" x14ac:dyDescent="0.25"/>
    <row r="2110" hidden="1" x14ac:dyDescent="0.25"/>
    <row r="2111" hidden="1" x14ac:dyDescent="0.25"/>
    <row r="2112" hidden="1" x14ac:dyDescent="0.25"/>
    <row r="2113" hidden="1" x14ac:dyDescent="0.25"/>
    <row r="2114" hidden="1" x14ac:dyDescent="0.25"/>
    <row r="2115" hidden="1" x14ac:dyDescent="0.25"/>
    <row r="2116" hidden="1" x14ac:dyDescent="0.25"/>
    <row r="2117" hidden="1" x14ac:dyDescent="0.25"/>
    <row r="2118" hidden="1" x14ac:dyDescent="0.25"/>
    <row r="2119" hidden="1" x14ac:dyDescent="0.25"/>
    <row r="2120" hidden="1" x14ac:dyDescent="0.25"/>
    <row r="2121" hidden="1" x14ac:dyDescent="0.25"/>
    <row r="2122" hidden="1" x14ac:dyDescent="0.25"/>
    <row r="2123" hidden="1" x14ac:dyDescent="0.25"/>
    <row r="2124" hidden="1" x14ac:dyDescent="0.25"/>
    <row r="2125" hidden="1" x14ac:dyDescent="0.25"/>
    <row r="2126" hidden="1" x14ac:dyDescent="0.25"/>
    <row r="2127" hidden="1" x14ac:dyDescent="0.25"/>
    <row r="2128" hidden="1" x14ac:dyDescent="0.25"/>
    <row r="2129" hidden="1" x14ac:dyDescent="0.25"/>
    <row r="2130" hidden="1" x14ac:dyDescent="0.25"/>
    <row r="2131" hidden="1" x14ac:dyDescent="0.25"/>
    <row r="2132" hidden="1" x14ac:dyDescent="0.25"/>
    <row r="2133" hidden="1" x14ac:dyDescent="0.25"/>
    <row r="2134" hidden="1" x14ac:dyDescent="0.25"/>
    <row r="2135" hidden="1" x14ac:dyDescent="0.25"/>
    <row r="2136" hidden="1" x14ac:dyDescent="0.25"/>
    <row r="2137" hidden="1" x14ac:dyDescent="0.25"/>
    <row r="2138" hidden="1" x14ac:dyDescent="0.25"/>
    <row r="2139" hidden="1" x14ac:dyDescent="0.25"/>
    <row r="2140" hidden="1" x14ac:dyDescent="0.25"/>
    <row r="2141" hidden="1" x14ac:dyDescent="0.25"/>
    <row r="2142" hidden="1" x14ac:dyDescent="0.25"/>
    <row r="2143" hidden="1" x14ac:dyDescent="0.25"/>
    <row r="2144" hidden="1" x14ac:dyDescent="0.25"/>
    <row r="2145" hidden="1" x14ac:dyDescent="0.25"/>
    <row r="2146" hidden="1" x14ac:dyDescent="0.25"/>
    <row r="2147" hidden="1" x14ac:dyDescent="0.25"/>
    <row r="2148" hidden="1" x14ac:dyDescent="0.25"/>
    <row r="2149" hidden="1" x14ac:dyDescent="0.25"/>
    <row r="2150" hidden="1" x14ac:dyDescent="0.25"/>
    <row r="2151" hidden="1" x14ac:dyDescent="0.25"/>
    <row r="2152" hidden="1" x14ac:dyDescent="0.25"/>
    <row r="2153" hidden="1" x14ac:dyDescent="0.25"/>
    <row r="2154" hidden="1" x14ac:dyDescent="0.25"/>
    <row r="2155" hidden="1" x14ac:dyDescent="0.25"/>
    <row r="2156" hidden="1" x14ac:dyDescent="0.25"/>
    <row r="2157" hidden="1" x14ac:dyDescent="0.25"/>
    <row r="2158" hidden="1" x14ac:dyDescent="0.25"/>
    <row r="2159" hidden="1" x14ac:dyDescent="0.25"/>
    <row r="2160" hidden="1" x14ac:dyDescent="0.25"/>
    <row r="2161" hidden="1" x14ac:dyDescent="0.25"/>
    <row r="2162" hidden="1" x14ac:dyDescent="0.25"/>
    <row r="2163" hidden="1" x14ac:dyDescent="0.25"/>
    <row r="2164" hidden="1" x14ac:dyDescent="0.25"/>
    <row r="2165" hidden="1" x14ac:dyDescent="0.25"/>
    <row r="2166" hidden="1" x14ac:dyDescent="0.25"/>
    <row r="2167" hidden="1" x14ac:dyDescent="0.25"/>
    <row r="2168" hidden="1" x14ac:dyDescent="0.25"/>
    <row r="2169" hidden="1" x14ac:dyDescent="0.25"/>
    <row r="2170" hidden="1" x14ac:dyDescent="0.25"/>
    <row r="2171" hidden="1" x14ac:dyDescent="0.25"/>
    <row r="2172" hidden="1" x14ac:dyDescent="0.25"/>
    <row r="2173" hidden="1" x14ac:dyDescent="0.25"/>
    <row r="2174" hidden="1" x14ac:dyDescent="0.25"/>
    <row r="2175" hidden="1" x14ac:dyDescent="0.25"/>
    <row r="2176" hidden="1" x14ac:dyDescent="0.25"/>
    <row r="2177" hidden="1" x14ac:dyDescent="0.25"/>
    <row r="2178" hidden="1" x14ac:dyDescent="0.25"/>
    <row r="2179" hidden="1" x14ac:dyDescent="0.25"/>
    <row r="2180" hidden="1" x14ac:dyDescent="0.25"/>
    <row r="2181" hidden="1" x14ac:dyDescent="0.25"/>
    <row r="2182" hidden="1" x14ac:dyDescent="0.25"/>
    <row r="2183" hidden="1" x14ac:dyDescent="0.25"/>
    <row r="2184" hidden="1" x14ac:dyDescent="0.25"/>
    <row r="2185" hidden="1" x14ac:dyDescent="0.25"/>
    <row r="2186" hidden="1" x14ac:dyDescent="0.25"/>
    <row r="2187" hidden="1" x14ac:dyDescent="0.25"/>
    <row r="2188" hidden="1" x14ac:dyDescent="0.25"/>
    <row r="2189" hidden="1" x14ac:dyDescent="0.25"/>
    <row r="2190" hidden="1" x14ac:dyDescent="0.25"/>
    <row r="2191" hidden="1" x14ac:dyDescent="0.25"/>
    <row r="2192" hidden="1" x14ac:dyDescent="0.25"/>
    <row r="2193" hidden="1" x14ac:dyDescent="0.25"/>
    <row r="2194" hidden="1" x14ac:dyDescent="0.25"/>
    <row r="2195" hidden="1" x14ac:dyDescent="0.25"/>
    <row r="2196" hidden="1" x14ac:dyDescent="0.25"/>
    <row r="2197" hidden="1" x14ac:dyDescent="0.25"/>
    <row r="2198" hidden="1" x14ac:dyDescent="0.25"/>
    <row r="2199" hidden="1" x14ac:dyDescent="0.25"/>
    <row r="2200" hidden="1" x14ac:dyDescent="0.25"/>
    <row r="2201" hidden="1" x14ac:dyDescent="0.25"/>
    <row r="2202" hidden="1" x14ac:dyDescent="0.25"/>
    <row r="2203" hidden="1" x14ac:dyDescent="0.25"/>
    <row r="2204" hidden="1" x14ac:dyDescent="0.25"/>
    <row r="2205" hidden="1" x14ac:dyDescent="0.25"/>
    <row r="2206" hidden="1" x14ac:dyDescent="0.25"/>
    <row r="2207" hidden="1" x14ac:dyDescent="0.25"/>
    <row r="2208" hidden="1" x14ac:dyDescent="0.25"/>
    <row r="2209" hidden="1" x14ac:dyDescent="0.25"/>
    <row r="2210" hidden="1" x14ac:dyDescent="0.25"/>
    <row r="2211" hidden="1" x14ac:dyDescent="0.25"/>
    <row r="2212" hidden="1" x14ac:dyDescent="0.25"/>
    <row r="2213" hidden="1" x14ac:dyDescent="0.25"/>
    <row r="2214" hidden="1" x14ac:dyDescent="0.25"/>
    <row r="2215" hidden="1" x14ac:dyDescent="0.25"/>
    <row r="2216" hidden="1" x14ac:dyDescent="0.25"/>
    <row r="2217" hidden="1" x14ac:dyDescent="0.25"/>
    <row r="2218" hidden="1" x14ac:dyDescent="0.25"/>
    <row r="2219" hidden="1" x14ac:dyDescent="0.25"/>
    <row r="2220" hidden="1" x14ac:dyDescent="0.25"/>
    <row r="2221" hidden="1" x14ac:dyDescent="0.25"/>
    <row r="2222" hidden="1" x14ac:dyDescent="0.25"/>
    <row r="2223" hidden="1" x14ac:dyDescent="0.25"/>
    <row r="2224" hidden="1" x14ac:dyDescent="0.25"/>
    <row r="2225" hidden="1" x14ac:dyDescent="0.25"/>
    <row r="2226" hidden="1" x14ac:dyDescent="0.25"/>
    <row r="2227" hidden="1" x14ac:dyDescent="0.25"/>
    <row r="2228" hidden="1" x14ac:dyDescent="0.25"/>
    <row r="2229" hidden="1" x14ac:dyDescent="0.25"/>
    <row r="2230" hidden="1" x14ac:dyDescent="0.25"/>
    <row r="2231" hidden="1" x14ac:dyDescent="0.25"/>
    <row r="2232" hidden="1" x14ac:dyDescent="0.25"/>
    <row r="2233" hidden="1" x14ac:dyDescent="0.25"/>
    <row r="2234" hidden="1" x14ac:dyDescent="0.25"/>
    <row r="2235" hidden="1" x14ac:dyDescent="0.25"/>
    <row r="2236" hidden="1" x14ac:dyDescent="0.25"/>
    <row r="2237" hidden="1" x14ac:dyDescent="0.25"/>
    <row r="2238" hidden="1" x14ac:dyDescent="0.25"/>
    <row r="2239" hidden="1" x14ac:dyDescent="0.25"/>
    <row r="2240" hidden="1" x14ac:dyDescent="0.25"/>
    <row r="2241" hidden="1" x14ac:dyDescent="0.25"/>
    <row r="2242" hidden="1" x14ac:dyDescent="0.25"/>
    <row r="2243" hidden="1" x14ac:dyDescent="0.25"/>
    <row r="2244" hidden="1" x14ac:dyDescent="0.25"/>
    <row r="2245" hidden="1" x14ac:dyDescent="0.25"/>
    <row r="2246" hidden="1" x14ac:dyDescent="0.25"/>
    <row r="2247" hidden="1" x14ac:dyDescent="0.25"/>
    <row r="2248" hidden="1" x14ac:dyDescent="0.25"/>
    <row r="2249" hidden="1" x14ac:dyDescent="0.25"/>
    <row r="2250" hidden="1" x14ac:dyDescent="0.25"/>
    <row r="2251" hidden="1" x14ac:dyDescent="0.25"/>
    <row r="2252" hidden="1" x14ac:dyDescent="0.25"/>
    <row r="2253" hidden="1" x14ac:dyDescent="0.25"/>
    <row r="2254" hidden="1" x14ac:dyDescent="0.25"/>
    <row r="2255" hidden="1" x14ac:dyDescent="0.25"/>
    <row r="2256" hidden="1" x14ac:dyDescent="0.25"/>
    <row r="2257" hidden="1" x14ac:dyDescent="0.25"/>
    <row r="2258" hidden="1" x14ac:dyDescent="0.25"/>
    <row r="2259" hidden="1" x14ac:dyDescent="0.25"/>
    <row r="2260" hidden="1" x14ac:dyDescent="0.25"/>
    <row r="2261" hidden="1" x14ac:dyDescent="0.25"/>
    <row r="2262" hidden="1" x14ac:dyDescent="0.25"/>
    <row r="2263" hidden="1" x14ac:dyDescent="0.25"/>
    <row r="2264" hidden="1" x14ac:dyDescent="0.25"/>
    <row r="2265" hidden="1" x14ac:dyDescent="0.25"/>
    <row r="2266" hidden="1" x14ac:dyDescent="0.25"/>
    <row r="2267" hidden="1" x14ac:dyDescent="0.25"/>
    <row r="2268" hidden="1" x14ac:dyDescent="0.25"/>
    <row r="2269" hidden="1" x14ac:dyDescent="0.25"/>
    <row r="2270" hidden="1" x14ac:dyDescent="0.25"/>
    <row r="2271" hidden="1" x14ac:dyDescent="0.25"/>
    <row r="2272" hidden="1" x14ac:dyDescent="0.25"/>
    <row r="2273" hidden="1" x14ac:dyDescent="0.25"/>
    <row r="2274" hidden="1" x14ac:dyDescent="0.25"/>
    <row r="2275" hidden="1" x14ac:dyDescent="0.25"/>
    <row r="2276" hidden="1" x14ac:dyDescent="0.25"/>
    <row r="2277" hidden="1" x14ac:dyDescent="0.25"/>
    <row r="2278" hidden="1" x14ac:dyDescent="0.25"/>
    <row r="2279" hidden="1" x14ac:dyDescent="0.25"/>
    <row r="2280" hidden="1" x14ac:dyDescent="0.25"/>
    <row r="2281" hidden="1" x14ac:dyDescent="0.25"/>
    <row r="2282" hidden="1" x14ac:dyDescent="0.25"/>
    <row r="2283" hidden="1" x14ac:dyDescent="0.25"/>
    <row r="2284" hidden="1" x14ac:dyDescent="0.25"/>
    <row r="2285" hidden="1" x14ac:dyDescent="0.25"/>
    <row r="2286" hidden="1" x14ac:dyDescent="0.25"/>
    <row r="2287" hidden="1" x14ac:dyDescent="0.25"/>
    <row r="2288" hidden="1" x14ac:dyDescent="0.25"/>
    <row r="2289" hidden="1" x14ac:dyDescent="0.25"/>
    <row r="2290" hidden="1" x14ac:dyDescent="0.25"/>
    <row r="2291" hidden="1" x14ac:dyDescent="0.25"/>
    <row r="2292" hidden="1" x14ac:dyDescent="0.25"/>
    <row r="2293" hidden="1" x14ac:dyDescent="0.25"/>
    <row r="2294" hidden="1" x14ac:dyDescent="0.25"/>
    <row r="2295" hidden="1" x14ac:dyDescent="0.25"/>
    <row r="2296" hidden="1" x14ac:dyDescent="0.25"/>
    <row r="2297" hidden="1" x14ac:dyDescent="0.25"/>
    <row r="2298" hidden="1" x14ac:dyDescent="0.25"/>
    <row r="2299" hidden="1" x14ac:dyDescent="0.25"/>
    <row r="2300" hidden="1" x14ac:dyDescent="0.25"/>
    <row r="2301" hidden="1" x14ac:dyDescent="0.25"/>
    <row r="2302" hidden="1" x14ac:dyDescent="0.25"/>
    <row r="2303" hidden="1" x14ac:dyDescent="0.25"/>
    <row r="2304" hidden="1" x14ac:dyDescent="0.25"/>
    <row r="2305" hidden="1" x14ac:dyDescent="0.25"/>
    <row r="2306" hidden="1" x14ac:dyDescent="0.25"/>
    <row r="2307" hidden="1" x14ac:dyDescent="0.25"/>
    <row r="2308" hidden="1" x14ac:dyDescent="0.25"/>
    <row r="2309" hidden="1" x14ac:dyDescent="0.25"/>
    <row r="2310" hidden="1" x14ac:dyDescent="0.25"/>
    <row r="2311" hidden="1" x14ac:dyDescent="0.25"/>
    <row r="2312" hidden="1" x14ac:dyDescent="0.25"/>
    <row r="2313" hidden="1" x14ac:dyDescent="0.25"/>
    <row r="2314" hidden="1" x14ac:dyDescent="0.25"/>
    <row r="2315" hidden="1" x14ac:dyDescent="0.25"/>
    <row r="2316" hidden="1" x14ac:dyDescent="0.25"/>
    <row r="2317" hidden="1" x14ac:dyDescent="0.25"/>
    <row r="2318" hidden="1" x14ac:dyDescent="0.25"/>
    <row r="2319" hidden="1" x14ac:dyDescent="0.25"/>
    <row r="2320" hidden="1" x14ac:dyDescent="0.25"/>
    <row r="2321" hidden="1" x14ac:dyDescent="0.25"/>
    <row r="2322" hidden="1" x14ac:dyDescent="0.25"/>
    <row r="2323" hidden="1" x14ac:dyDescent="0.25"/>
    <row r="2324" hidden="1" x14ac:dyDescent="0.25"/>
    <row r="2325" hidden="1" x14ac:dyDescent="0.25"/>
    <row r="2326" hidden="1" x14ac:dyDescent="0.25"/>
    <row r="2327" hidden="1" x14ac:dyDescent="0.25"/>
    <row r="2328" hidden="1" x14ac:dyDescent="0.25"/>
    <row r="2329" hidden="1" x14ac:dyDescent="0.25"/>
    <row r="2330" hidden="1" x14ac:dyDescent="0.25"/>
    <row r="2331" hidden="1" x14ac:dyDescent="0.25"/>
    <row r="2332" hidden="1" x14ac:dyDescent="0.25"/>
    <row r="2333" hidden="1" x14ac:dyDescent="0.25"/>
    <row r="2334" hidden="1" x14ac:dyDescent="0.25"/>
    <row r="2335" hidden="1" x14ac:dyDescent="0.25"/>
    <row r="2336" hidden="1" x14ac:dyDescent="0.25"/>
    <row r="2337" hidden="1" x14ac:dyDescent="0.25"/>
    <row r="2338" hidden="1" x14ac:dyDescent="0.25"/>
    <row r="2339" hidden="1" x14ac:dyDescent="0.25"/>
    <row r="2340" hidden="1" x14ac:dyDescent="0.25"/>
    <row r="2341" hidden="1" x14ac:dyDescent="0.25"/>
    <row r="2342" hidden="1" x14ac:dyDescent="0.25"/>
    <row r="2343" hidden="1" x14ac:dyDescent="0.25"/>
    <row r="2344" hidden="1" x14ac:dyDescent="0.25"/>
    <row r="2345" hidden="1" x14ac:dyDescent="0.25"/>
    <row r="2346" hidden="1" x14ac:dyDescent="0.25"/>
    <row r="2347" hidden="1" x14ac:dyDescent="0.25"/>
    <row r="2348" hidden="1" x14ac:dyDescent="0.25"/>
    <row r="2349" hidden="1" x14ac:dyDescent="0.25"/>
    <row r="2350" hidden="1" x14ac:dyDescent="0.25"/>
    <row r="2351" hidden="1" x14ac:dyDescent="0.25"/>
    <row r="2352" hidden="1" x14ac:dyDescent="0.25"/>
    <row r="2353" hidden="1" x14ac:dyDescent="0.25"/>
    <row r="2354" hidden="1" x14ac:dyDescent="0.25"/>
    <row r="2355" hidden="1" x14ac:dyDescent="0.25"/>
    <row r="2356" hidden="1" x14ac:dyDescent="0.25"/>
    <row r="2357" hidden="1" x14ac:dyDescent="0.25"/>
    <row r="2358" hidden="1" x14ac:dyDescent="0.25"/>
    <row r="2359" hidden="1" x14ac:dyDescent="0.25"/>
    <row r="2360" hidden="1" x14ac:dyDescent="0.25"/>
    <row r="2361" hidden="1" x14ac:dyDescent="0.25"/>
    <row r="2362" hidden="1" x14ac:dyDescent="0.25"/>
    <row r="2363" hidden="1" x14ac:dyDescent="0.25"/>
    <row r="2364" hidden="1" x14ac:dyDescent="0.25"/>
    <row r="2365" hidden="1" x14ac:dyDescent="0.25"/>
    <row r="2366" hidden="1" x14ac:dyDescent="0.25"/>
    <row r="2367" hidden="1" x14ac:dyDescent="0.25"/>
    <row r="2368" hidden="1" x14ac:dyDescent="0.25"/>
    <row r="2369" hidden="1" x14ac:dyDescent="0.25"/>
    <row r="2370" hidden="1" x14ac:dyDescent="0.25"/>
    <row r="2371" hidden="1" x14ac:dyDescent="0.25"/>
    <row r="2372" hidden="1" x14ac:dyDescent="0.25"/>
    <row r="2373" hidden="1" x14ac:dyDescent="0.25"/>
    <row r="2374" hidden="1" x14ac:dyDescent="0.25"/>
    <row r="2375" hidden="1" x14ac:dyDescent="0.25"/>
    <row r="2376" hidden="1" x14ac:dyDescent="0.25"/>
    <row r="2377" hidden="1" x14ac:dyDescent="0.25"/>
    <row r="2378" hidden="1" x14ac:dyDescent="0.25"/>
    <row r="2379" hidden="1" x14ac:dyDescent="0.25"/>
    <row r="2380" hidden="1" x14ac:dyDescent="0.25"/>
    <row r="2381" hidden="1" x14ac:dyDescent="0.25"/>
    <row r="2382" hidden="1" x14ac:dyDescent="0.25"/>
    <row r="2383" hidden="1" x14ac:dyDescent="0.25"/>
    <row r="2384" hidden="1" x14ac:dyDescent="0.25"/>
    <row r="2385" hidden="1" x14ac:dyDescent="0.25"/>
    <row r="2386" hidden="1" x14ac:dyDescent="0.25"/>
    <row r="2387" hidden="1" x14ac:dyDescent="0.25"/>
    <row r="2388" hidden="1" x14ac:dyDescent="0.25"/>
    <row r="2389" hidden="1" x14ac:dyDescent="0.25"/>
    <row r="2390" hidden="1" x14ac:dyDescent="0.25"/>
    <row r="2391" hidden="1" x14ac:dyDescent="0.25"/>
    <row r="2392" hidden="1" x14ac:dyDescent="0.25"/>
    <row r="2393" hidden="1" x14ac:dyDescent="0.25"/>
    <row r="2394" hidden="1" x14ac:dyDescent="0.25"/>
    <row r="2395" hidden="1" x14ac:dyDescent="0.25"/>
    <row r="2396" hidden="1" x14ac:dyDescent="0.25"/>
    <row r="2397" hidden="1" x14ac:dyDescent="0.25"/>
    <row r="2398" hidden="1" x14ac:dyDescent="0.25"/>
    <row r="2399" hidden="1" x14ac:dyDescent="0.25"/>
    <row r="2400" hidden="1" x14ac:dyDescent="0.25"/>
    <row r="2401" hidden="1" x14ac:dyDescent="0.25"/>
    <row r="2402" hidden="1" x14ac:dyDescent="0.25"/>
    <row r="2403" hidden="1" x14ac:dyDescent="0.25"/>
    <row r="2404" hidden="1" x14ac:dyDescent="0.25"/>
    <row r="2405" hidden="1" x14ac:dyDescent="0.25"/>
    <row r="2406" hidden="1" x14ac:dyDescent="0.25"/>
    <row r="2407" hidden="1" x14ac:dyDescent="0.25"/>
    <row r="2408" hidden="1" x14ac:dyDescent="0.25"/>
    <row r="2409" hidden="1" x14ac:dyDescent="0.25"/>
    <row r="2410" hidden="1" x14ac:dyDescent="0.25"/>
    <row r="2411" hidden="1" x14ac:dyDescent="0.25"/>
    <row r="2412" hidden="1" x14ac:dyDescent="0.25"/>
    <row r="2413" hidden="1" x14ac:dyDescent="0.25"/>
    <row r="2414" hidden="1" x14ac:dyDescent="0.25"/>
    <row r="2415" hidden="1" x14ac:dyDescent="0.25"/>
    <row r="2416" hidden="1" x14ac:dyDescent="0.25"/>
    <row r="2417" hidden="1" x14ac:dyDescent="0.25"/>
    <row r="2418" hidden="1" x14ac:dyDescent="0.25"/>
    <row r="2419" hidden="1" x14ac:dyDescent="0.25"/>
    <row r="2420" hidden="1" x14ac:dyDescent="0.25"/>
    <row r="2421" hidden="1" x14ac:dyDescent="0.25"/>
    <row r="2422" hidden="1" x14ac:dyDescent="0.25"/>
    <row r="2423" hidden="1" x14ac:dyDescent="0.25"/>
    <row r="2424" hidden="1" x14ac:dyDescent="0.25"/>
    <row r="2425" hidden="1" x14ac:dyDescent="0.25"/>
    <row r="2426" hidden="1" x14ac:dyDescent="0.25"/>
    <row r="2427" hidden="1" x14ac:dyDescent="0.25"/>
    <row r="2428" hidden="1" x14ac:dyDescent="0.25"/>
    <row r="2429" hidden="1" x14ac:dyDescent="0.25"/>
    <row r="2430" hidden="1" x14ac:dyDescent="0.25"/>
    <row r="2431" hidden="1" x14ac:dyDescent="0.25"/>
    <row r="2432" hidden="1" x14ac:dyDescent="0.25"/>
    <row r="2433" hidden="1" x14ac:dyDescent="0.25"/>
    <row r="2434" hidden="1" x14ac:dyDescent="0.25"/>
    <row r="2435" hidden="1" x14ac:dyDescent="0.25"/>
    <row r="2436" hidden="1" x14ac:dyDescent="0.25"/>
    <row r="2437" hidden="1" x14ac:dyDescent="0.25"/>
    <row r="2438" hidden="1" x14ac:dyDescent="0.25"/>
    <row r="2439" hidden="1" x14ac:dyDescent="0.25"/>
    <row r="2440" hidden="1" x14ac:dyDescent="0.25"/>
    <row r="2441" hidden="1" x14ac:dyDescent="0.25"/>
    <row r="2442" hidden="1" x14ac:dyDescent="0.25"/>
    <row r="2443" hidden="1" x14ac:dyDescent="0.25"/>
    <row r="2444" hidden="1" x14ac:dyDescent="0.25"/>
    <row r="2445" hidden="1" x14ac:dyDescent="0.25"/>
    <row r="2446" hidden="1" x14ac:dyDescent="0.25"/>
    <row r="2447" hidden="1" x14ac:dyDescent="0.25"/>
    <row r="2448" hidden="1" x14ac:dyDescent="0.25"/>
    <row r="2449" hidden="1" x14ac:dyDescent="0.25"/>
    <row r="2450" hidden="1" x14ac:dyDescent="0.25"/>
    <row r="2451" hidden="1" x14ac:dyDescent="0.25"/>
    <row r="2452" hidden="1" x14ac:dyDescent="0.25"/>
    <row r="2453" hidden="1" x14ac:dyDescent="0.25"/>
    <row r="2454" hidden="1" x14ac:dyDescent="0.25"/>
    <row r="2455" hidden="1" x14ac:dyDescent="0.25"/>
    <row r="2456" hidden="1" x14ac:dyDescent="0.25"/>
    <row r="2457" hidden="1" x14ac:dyDescent="0.25"/>
    <row r="2458" hidden="1" x14ac:dyDescent="0.25"/>
    <row r="2459" hidden="1" x14ac:dyDescent="0.25"/>
    <row r="2460" hidden="1" x14ac:dyDescent="0.25"/>
    <row r="2461" hidden="1" x14ac:dyDescent="0.25"/>
    <row r="2462" hidden="1" x14ac:dyDescent="0.25"/>
    <row r="2463" hidden="1" x14ac:dyDescent="0.25"/>
    <row r="2464" hidden="1" x14ac:dyDescent="0.25"/>
    <row r="2465" hidden="1" x14ac:dyDescent="0.25"/>
    <row r="2466" hidden="1" x14ac:dyDescent="0.25"/>
    <row r="2467" hidden="1" x14ac:dyDescent="0.25"/>
    <row r="2468" hidden="1" x14ac:dyDescent="0.25"/>
    <row r="2469" hidden="1" x14ac:dyDescent="0.25"/>
    <row r="2470" hidden="1" x14ac:dyDescent="0.25"/>
    <row r="2471" hidden="1" x14ac:dyDescent="0.25"/>
    <row r="2472" hidden="1" x14ac:dyDescent="0.25"/>
    <row r="2473" hidden="1" x14ac:dyDescent="0.25"/>
    <row r="2474" hidden="1" x14ac:dyDescent="0.25"/>
    <row r="2475" hidden="1" x14ac:dyDescent="0.25"/>
    <row r="2476" hidden="1" x14ac:dyDescent="0.25"/>
    <row r="2477" hidden="1" x14ac:dyDescent="0.25"/>
    <row r="2478" hidden="1" x14ac:dyDescent="0.25"/>
    <row r="2479" hidden="1" x14ac:dyDescent="0.25"/>
    <row r="2480" hidden="1" x14ac:dyDescent="0.25"/>
    <row r="2481" hidden="1" x14ac:dyDescent="0.25"/>
    <row r="2482" hidden="1" x14ac:dyDescent="0.25"/>
    <row r="2483" hidden="1" x14ac:dyDescent="0.25"/>
    <row r="2484" hidden="1" x14ac:dyDescent="0.25"/>
    <row r="2485" hidden="1" x14ac:dyDescent="0.25"/>
    <row r="2486" hidden="1" x14ac:dyDescent="0.25"/>
    <row r="2487" hidden="1" x14ac:dyDescent="0.25"/>
    <row r="2488" hidden="1" x14ac:dyDescent="0.25"/>
    <row r="2489" hidden="1" x14ac:dyDescent="0.25"/>
    <row r="2490" hidden="1" x14ac:dyDescent="0.25"/>
    <row r="2491" hidden="1" x14ac:dyDescent="0.25"/>
    <row r="2492" hidden="1" x14ac:dyDescent="0.25"/>
    <row r="2493" hidden="1" x14ac:dyDescent="0.25"/>
    <row r="2494" hidden="1" x14ac:dyDescent="0.25"/>
    <row r="2495" hidden="1" x14ac:dyDescent="0.25"/>
    <row r="2496" hidden="1" x14ac:dyDescent="0.25"/>
    <row r="2497" hidden="1" x14ac:dyDescent="0.25"/>
    <row r="2498" hidden="1" x14ac:dyDescent="0.25"/>
    <row r="2499" hidden="1" x14ac:dyDescent="0.25"/>
    <row r="2500" hidden="1" x14ac:dyDescent="0.25"/>
    <row r="2501" hidden="1" x14ac:dyDescent="0.25"/>
    <row r="2502" hidden="1" x14ac:dyDescent="0.25"/>
    <row r="2503" hidden="1" x14ac:dyDescent="0.25"/>
    <row r="2504" hidden="1" x14ac:dyDescent="0.25"/>
    <row r="2505" hidden="1" x14ac:dyDescent="0.25"/>
    <row r="2506" hidden="1" x14ac:dyDescent="0.25"/>
    <row r="2507" hidden="1" x14ac:dyDescent="0.25"/>
    <row r="2508" hidden="1" x14ac:dyDescent="0.25"/>
    <row r="2509" hidden="1" x14ac:dyDescent="0.25"/>
    <row r="2510" hidden="1" x14ac:dyDescent="0.25"/>
    <row r="2511" hidden="1" x14ac:dyDescent="0.25"/>
    <row r="2512" hidden="1" x14ac:dyDescent="0.25"/>
    <row r="2513" hidden="1" x14ac:dyDescent="0.25"/>
    <row r="2514" hidden="1" x14ac:dyDescent="0.25"/>
    <row r="2515" hidden="1" x14ac:dyDescent="0.25"/>
    <row r="2516" hidden="1" x14ac:dyDescent="0.25"/>
    <row r="2517" hidden="1" x14ac:dyDescent="0.25"/>
    <row r="2518" hidden="1" x14ac:dyDescent="0.25"/>
    <row r="2519" hidden="1" x14ac:dyDescent="0.25"/>
    <row r="2520" hidden="1" x14ac:dyDescent="0.25"/>
    <row r="2521" hidden="1" x14ac:dyDescent="0.25"/>
    <row r="2522" hidden="1" x14ac:dyDescent="0.25"/>
    <row r="2523" hidden="1" x14ac:dyDescent="0.25"/>
    <row r="2524" hidden="1" x14ac:dyDescent="0.25"/>
    <row r="2525" hidden="1" x14ac:dyDescent="0.25"/>
    <row r="2526" hidden="1" x14ac:dyDescent="0.25"/>
    <row r="2527" hidden="1" x14ac:dyDescent="0.25"/>
    <row r="2528" hidden="1" x14ac:dyDescent="0.25"/>
    <row r="2529" hidden="1" x14ac:dyDescent="0.25"/>
    <row r="2530" hidden="1" x14ac:dyDescent="0.25"/>
    <row r="2531" hidden="1" x14ac:dyDescent="0.25"/>
    <row r="2532" hidden="1" x14ac:dyDescent="0.25"/>
    <row r="2533" hidden="1" x14ac:dyDescent="0.25"/>
    <row r="2534" hidden="1" x14ac:dyDescent="0.25"/>
    <row r="2535" hidden="1" x14ac:dyDescent="0.25"/>
    <row r="2536" hidden="1" x14ac:dyDescent="0.25"/>
    <row r="2537" hidden="1" x14ac:dyDescent="0.25"/>
    <row r="2538" hidden="1" x14ac:dyDescent="0.25"/>
    <row r="2539" hidden="1" x14ac:dyDescent="0.25"/>
    <row r="2540" hidden="1" x14ac:dyDescent="0.25"/>
    <row r="2541" hidden="1" x14ac:dyDescent="0.25"/>
    <row r="2542" hidden="1" x14ac:dyDescent="0.25"/>
    <row r="2543" hidden="1" x14ac:dyDescent="0.25"/>
    <row r="2544" hidden="1" x14ac:dyDescent="0.25"/>
    <row r="2545" hidden="1" x14ac:dyDescent="0.25"/>
    <row r="2546" hidden="1" x14ac:dyDescent="0.25"/>
    <row r="2547" hidden="1" x14ac:dyDescent="0.25"/>
    <row r="2548" hidden="1" x14ac:dyDescent="0.25"/>
    <row r="2549" hidden="1" x14ac:dyDescent="0.25"/>
    <row r="2550" hidden="1" x14ac:dyDescent="0.25"/>
    <row r="2551" hidden="1" x14ac:dyDescent="0.25"/>
    <row r="2552" hidden="1" x14ac:dyDescent="0.25"/>
    <row r="2553" hidden="1" x14ac:dyDescent="0.25"/>
    <row r="2554" hidden="1" x14ac:dyDescent="0.25"/>
    <row r="2555" hidden="1" x14ac:dyDescent="0.25"/>
    <row r="2556" hidden="1" x14ac:dyDescent="0.25"/>
    <row r="2557" hidden="1" x14ac:dyDescent="0.25"/>
    <row r="2558" hidden="1" x14ac:dyDescent="0.25"/>
    <row r="2559" hidden="1" x14ac:dyDescent="0.25"/>
    <row r="2560" hidden="1" x14ac:dyDescent="0.25"/>
    <row r="2561" hidden="1" x14ac:dyDescent="0.25"/>
    <row r="2562" hidden="1" x14ac:dyDescent="0.25"/>
    <row r="2563" hidden="1" x14ac:dyDescent="0.25"/>
    <row r="2564" hidden="1" x14ac:dyDescent="0.25"/>
    <row r="2565" hidden="1" x14ac:dyDescent="0.25"/>
    <row r="2566" hidden="1" x14ac:dyDescent="0.25"/>
    <row r="2567" hidden="1" x14ac:dyDescent="0.25"/>
    <row r="2568" hidden="1" x14ac:dyDescent="0.25"/>
    <row r="2569" hidden="1" x14ac:dyDescent="0.25"/>
    <row r="2570" hidden="1" x14ac:dyDescent="0.25"/>
    <row r="2571" hidden="1" x14ac:dyDescent="0.25"/>
    <row r="2572" hidden="1" x14ac:dyDescent="0.25"/>
    <row r="2573" hidden="1" x14ac:dyDescent="0.25"/>
    <row r="2574" hidden="1" x14ac:dyDescent="0.25"/>
    <row r="2575" hidden="1" x14ac:dyDescent="0.25"/>
    <row r="2576" hidden="1" x14ac:dyDescent="0.25"/>
    <row r="2577" hidden="1" x14ac:dyDescent="0.25"/>
    <row r="2578" hidden="1" x14ac:dyDescent="0.25"/>
    <row r="2579" hidden="1" x14ac:dyDescent="0.25"/>
    <row r="2580" hidden="1" x14ac:dyDescent="0.25"/>
    <row r="2581" hidden="1" x14ac:dyDescent="0.25"/>
    <row r="2582" hidden="1" x14ac:dyDescent="0.25"/>
    <row r="2583" hidden="1" x14ac:dyDescent="0.25"/>
    <row r="2584" hidden="1" x14ac:dyDescent="0.25"/>
    <row r="2585" hidden="1" x14ac:dyDescent="0.25"/>
    <row r="2586" hidden="1" x14ac:dyDescent="0.25"/>
    <row r="2587" hidden="1" x14ac:dyDescent="0.25"/>
    <row r="2588" hidden="1" x14ac:dyDescent="0.25"/>
    <row r="2589" hidden="1" x14ac:dyDescent="0.25"/>
    <row r="2590" hidden="1" x14ac:dyDescent="0.25"/>
    <row r="2591" hidden="1" x14ac:dyDescent="0.25"/>
    <row r="2592" hidden="1" x14ac:dyDescent="0.25"/>
    <row r="2593" hidden="1" x14ac:dyDescent="0.25"/>
    <row r="2594" hidden="1" x14ac:dyDescent="0.25"/>
    <row r="2595" hidden="1" x14ac:dyDescent="0.25"/>
    <row r="2596" hidden="1" x14ac:dyDescent="0.25"/>
    <row r="2597" hidden="1" x14ac:dyDescent="0.25"/>
    <row r="2598" hidden="1" x14ac:dyDescent="0.25"/>
    <row r="2599" hidden="1" x14ac:dyDescent="0.25"/>
    <row r="2600" hidden="1" x14ac:dyDescent="0.25"/>
    <row r="2601" hidden="1" x14ac:dyDescent="0.25"/>
    <row r="2602" hidden="1" x14ac:dyDescent="0.25"/>
    <row r="2603" hidden="1" x14ac:dyDescent="0.25"/>
    <row r="2604" hidden="1" x14ac:dyDescent="0.25"/>
    <row r="2605" hidden="1" x14ac:dyDescent="0.25"/>
    <row r="2606" hidden="1" x14ac:dyDescent="0.25"/>
    <row r="2607" hidden="1" x14ac:dyDescent="0.25"/>
    <row r="2608" hidden="1" x14ac:dyDescent="0.25"/>
    <row r="2609" hidden="1" x14ac:dyDescent="0.25"/>
    <row r="2610" hidden="1" x14ac:dyDescent="0.25"/>
    <row r="2611" hidden="1" x14ac:dyDescent="0.25"/>
    <row r="2612" hidden="1" x14ac:dyDescent="0.25"/>
    <row r="2613" hidden="1" x14ac:dyDescent="0.25"/>
    <row r="2614" hidden="1" x14ac:dyDescent="0.25"/>
    <row r="2615" hidden="1" x14ac:dyDescent="0.25"/>
    <row r="2616" hidden="1" x14ac:dyDescent="0.25"/>
    <row r="2617" hidden="1" x14ac:dyDescent="0.25"/>
    <row r="2618" hidden="1" x14ac:dyDescent="0.25"/>
    <row r="2619" hidden="1" x14ac:dyDescent="0.25"/>
    <row r="2620" hidden="1" x14ac:dyDescent="0.25"/>
    <row r="2621" hidden="1" x14ac:dyDescent="0.25"/>
    <row r="2622" hidden="1" x14ac:dyDescent="0.25"/>
    <row r="2623" hidden="1" x14ac:dyDescent="0.25"/>
    <row r="2624" hidden="1" x14ac:dyDescent="0.25"/>
    <row r="2625" hidden="1" x14ac:dyDescent="0.25"/>
    <row r="2626" hidden="1" x14ac:dyDescent="0.25"/>
    <row r="2627" hidden="1" x14ac:dyDescent="0.25"/>
    <row r="2628" hidden="1" x14ac:dyDescent="0.25"/>
    <row r="2629" hidden="1" x14ac:dyDescent="0.25"/>
    <row r="2630" hidden="1" x14ac:dyDescent="0.25"/>
    <row r="2631" hidden="1" x14ac:dyDescent="0.25"/>
    <row r="2632" hidden="1" x14ac:dyDescent="0.25"/>
    <row r="2633" hidden="1" x14ac:dyDescent="0.25"/>
    <row r="2634" hidden="1" x14ac:dyDescent="0.25"/>
    <row r="2635" hidden="1" x14ac:dyDescent="0.25"/>
    <row r="2636" hidden="1" x14ac:dyDescent="0.25"/>
    <row r="2637" hidden="1" x14ac:dyDescent="0.25"/>
    <row r="2638" hidden="1" x14ac:dyDescent="0.25"/>
    <row r="2639" hidden="1" x14ac:dyDescent="0.25"/>
    <row r="2640" hidden="1" x14ac:dyDescent="0.25"/>
    <row r="2641" hidden="1" x14ac:dyDescent="0.25"/>
    <row r="2642" hidden="1" x14ac:dyDescent="0.25"/>
    <row r="2643" hidden="1" x14ac:dyDescent="0.25"/>
    <row r="2644" hidden="1" x14ac:dyDescent="0.25"/>
    <row r="2645" hidden="1" x14ac:dyDescent="0.25"/>
    <row r="2646" hidden="1" x14ac:dyDescent="0.25"/>
    <row r="2647" hidden="1" x14ac:dyDescent="0.25"/>
    <row r="2648" hidden="1" x14ac:dyDescent="0.25"/>
    <row r="2649" hidden="1" x14ac:dyDescent="0.25"/>
    <row r="2650" hidden="1" x14ac:dyDescent="0.25"/>
    <row r="2651" hidden="1" x14ac:dyDescent="0.25"/>
    <row r="2652" hidden="1" x14ac:dyDescent="0.25"/>
    <row r="2653" hidden="1" x14ac:dyDescent="0.25"/>
    <row r="2654" hidden="1" x14ac:dyDescent="0.25"/>
    <row r="2655" hidden="1" x14ac:dyDescent="0.25"/>
    <row r="2656" hidden="1" x14ac:dyDescent="0.25"/>
    <row r="2657" hidden="1" x14ac:dyDescent="0.25"/>
    <row r="2658" hidden="1" x14ac:dyDescent="0.25"/>
    <row r="2659" hidden="1" x14ac:dyDescent="0.25"/>
    <row r="2660" hidden="1" x14ac:dyDescent="0.25"/>
    <row r="2661" hidden="1" x14ac:dyDescent="0.25"/>
    <row r="2662" hidden="1" x14ac:dyDescent="0.25"/>
    <row r="2663" hidden="1" x14ac:dyDescent="0.25"/>
    <row r="2664" hidden="1" x14ac:dyDescent="0.25"/>
    <row r="2665" hidden="1" x14ac:dyDescent="0.25"/>
    <row r="2666" hidden="1" x14ac:dyDescent="0.25"/>
    <row r="2667" hidden="1" x14ac:dyDescent="0.25"/>
    <row r="2668" hidden="1" x14ac:dyDescent="0.25"/>
    <row r="2669" hidden="1" x14ac:dyDescent="0.25"/>
    <row r="2670" hidden="1" x14ac:dyDescent="0.25"/>
    <row r="2671" hidden="1" x14ac:dyDescent="0.25"/>
    <row r="2672" hidden="1" x14ac:dyDescent="0.25"/>
    <row r="2673" hidden="1" x14ac:dyDescent="0.25"/>
    <row r="2674" hidden="1" x14ac:dyDescent="0.25"/>
    <row r="2675" hidden="1" x14ac:dyDescent="0.25"/>
    <row r="2676" hidden="1" x14ac:dyDescent="0.25"/>
    <row r="2677" hidden="1" x14ac:dyDescent="0.25"/>
    <row r="2678" hidden="1" x14ac:dyDescent="0.25"/>
    <row r="2679" hidden="1" x14ac:dyDescent="0.25"/>
    <row r="2680" hidden="1" x14ac:dyDescent="0.25"/>
    <row r="2681" hidden="1" x14ac:dyDescent="0.25"/>
    <row r="2682" hidden="1" x14ac:dyDescent="0.25"/>
    <row r="2683" hidden="1" x14ac:dyDescent="0.25"/>
    <row r="2684" hidden="1" x14ac:dyDescent="0.25"/>
    <row r="2685" hidden="1" x14ac:dyDescent="0.25"/>
    <row r="2686" hidden="1" x14ac:dyDescent="0.25"/>
    <row r="2687" hidden="1" x14ac:dyDescent="0.25"/>
    <row r="2688" hidden="1" x14ac:dyDescent="0.25"/>
    <row r="2689" hidden="1" x14ac:dyDescent="0.25"/>
    <row r="2690" hidden="1" x14ac:dyDescent="0.25"/>
    <row r="2691" hidden="1" x14ac:dyDescent="0.25"/>
    <row r="2692" hidden="1" x14ac:dyDescent="0.25"/>
    <row r="2693" hidden="1" x14ac:dyDescent="0.25"/>
    <row r="2694" hidden="1" x14ac:dyDescent="0.25"/>
    <row r="2695" hidden="1" x14ac:dyDescent="0.25"/>
    <row r="2696" hidden="1" x14ac:dyDescent="0.25"/>
    <row r="2697" hidden="1" x14ac:dyDescent="0.25"/>
    <row r="2698" hidden="1" x14ac:dyDescent="0.25"/>
    <row r="2699" hidden="1" x14ac:dyDescent="0.25"/>
    <row r="2700" hidden="1" x14ac:dyDescent="0.25"/>
    <row r="2701" hidden="1" x14ac:dyDescent="0.25"/>
    <row r="2702" hidden="1" x14ac:dyDescent="0.25"/>
    <row r="2703" hidden="1" x14ac:dyDescent="0.25"/>
    <row r="2704" hidden="1" x14ac:dyDescent="0.25"/>
    <row r="2705" hidden="1" x14ac:dyDescent="0.25"/>
    <row r="2706" hidden="1" x14ac:dyDescent="0.25"/>
    <row r="2707" hidden="1" x14ac:dyDescent="0.25"/>
    <row r="2708" hidden="1" x14ac:dyDescent="0.25"/>
    <row r="2709" hidden="1" x14ac:dyDescent="0.25"/>
    <row r="2710" hidden="1" x14ac:dyDescent="0.25"/>
    <row r="2711" hidden="1" x14ac:dyDescent="0.25"/>
    <row r="2712" hidden="1" x14ac:dyDescent="0.25"/>
    <row r="2713" hidden="1" x14ac:dyDescent="0.25"/>
    <row r="2714" hidden="1" x14ac:dyDescent="0.25"/>
    <row r="2715" hidden="1" x14ac:dyDescent="0.25"/>
    <row r="2716" hidden="1" x14ac:dyDescent="0.25"/>
    <row r="2717" hidden="1" x14ac:dyDescent="0.25"/>
    <row r="2718" hidden="1" x14ac:dyDescent="0.25"/>
    <row r="2719" hidden="1" x14ac:dyDescent="0.25"/>
    <row r="2720" hidden="1" x14ac:dyDescent="0.25"/>
    <row r="2721" hidden="1" x14ac:dyDescent="0.25"/>
    <row r="2722" hidden="1" x14ac:dyDescent="0.25"/>
    <row r="2723" hidden="1" x14ac:dyDescent="0.25"/>
    <row r="2724" hidden="1" x14ac:dyDescent="0.25"/>
    <row r="2725" hidden="1" x14ac:dyDescent="0.25"/>
    <row r="2726" hidden="1" x14ac:dyDescent="0.25"/>
    <row r="2727" hidden="1" x14ac:dyDescent="0.25"/>
    <row r="2728" hidden="1" x14ac:dyDescent="0.25"/>
    <row r="2729" hidden="1" x14ac:dyDescent="0.25"/>
    <row r="2730" hidden="1" x14ac:dyDescent="0.25"/>
    <row r="2731" hidden="1" x14ac:dyDescent="0.25"/>
    <row r="2732" hidden="1" x14ac:dyDescent="0.25"/>
    <row r="2733" hidden="1" x14ac:dyDescent="0.25"/>
    <row r="2734" hidden="1" x14ac:dyDescent="0.25"/>
    <row r="2735" hidden="1" x14ac:dyDescent="0.25"/>
    <row r="2736" hidden="1" x14ac:dyDescent="0.25"/>
    <row r="2737" hidden="1" x14ac:dyDescent="0.25"/>
    <row r="2738" hidden="1" x14ac:dyDescent="0.25"/>
    <row r="2739" hidden="1" x14ac:dyDescent="0.25"/>
    <row r="2740" hidden="1" x14ac:dyDescent="0.25"/>
    <row r="2741" hidden="1" x14ac:dyDescent="0.25"/>
    <row r="2742" hidden="1" x14ac:dyDescent="0.25"/>
    <row r="2743" hidden="1" x14ac:dyDescent="0.25"/>
    <row r="2744" hidden="1" x14ac:dyDescent="0.25"/>
    <row r="2745" hidden="1" x14ac:dyDescent="0.25"/>
    <row r="2746" hidden="1" x14ac:dyDescent="0.25"/>
    <row r="2747" hidden="1" x14ac:dyDescent="0.25"/>
    <row r="2748" hidden="1" x14ac:dyDescent="0.25"/>
    <row r="2749" hidden="1" x14ac:dyDescent="0.25"/>
    <row r="2750" hidden="1" x14ac:dyDescent="0.25"/>
    <row r="2751" hidden="1" x14ac:dyDescent="0.25"/>
    <row r="2752" hidden="1" x14ac:dyDescent="0.25"/>
    <row r="2753" hidden="1" x14ac:dyDescent="0.25"/>
    <row r="2754" hidden="1" x14ac:dyDescent="0.25"/>
    <row r="2755" hidden="1" x14ac:dyDescent="0.25"/>
    <row r="2756" hidden="1" x14ac:dyDescent="0.25"/>
    <row r="2757" hidden="1" x14ac:dyDescent="0.25"/>
    <row r="2758" hidden="1" x14ac:dyDescent="0.25"/>
    <row r="2759" hidden="1" x14ac:dyDescent="0.25"/>
    <row r="2760" hidden="1" x14ac:dyDescent="0.25"/>
    <row r="2761" hidden="1" x14ac:dyDescent="0.25"/>
    <row r="2762" hidden="1" x14ac:dyDescent="0.25"/>
    <row r="2763" hidden="1" x14ac:dyDescent="0.25"/>
    <row r="2764" hidden="1" x14ac:dyDescent="0.25"/>
    <row r="2765" hidden="1" x14ac:dyDescent="0.25"/>
    <row r="2766" hidden="1" x14ac:dyDescent="0.25"/>
    <row r="2767" hidden="1" x14ac:dyDescent="0.25"/>
    <row r="2768" hidden="1" x14ac:dyDescent="0.25"/>
    <row r="2769" hidden="1" x14ac:dyDescent="0.25"/>
    <row r="2770" hidden="1" x14ac:dyDescent="0.25"/>
    <row r="2771" hidden="1" x14ac:dyDescent="0.25"/>
    <row r="2772" hidden="1" x14ac:dyDescent="0.25"/>
    <row r="2773" hidden="1" x14ac:dyDescent="0.25"/>
    <row r="2774" hidden="1" x14ac:dyDescent="0.25"/>
    <row r="2775" hidden="1" x14ac:dyDescent="0.25"/>
    <row r="2776" hidden="1" x14ac:dyDescent="0.25"/>
    <row r="2777" hidden="1" x14ac:dyDescent="0.25"/>
    <row r="2778" hidden="1" x14ac:dyDescent="0.25"/>
    <row r="2779" hidden="1" x14ac:dyDescent="0.25"/>
    <row r="2780" hidden="1" x14ac:dyDescent="0.25"/>
    <row r="2781" hidden="1" x14ac:dyDescent="0.25"/>
    <row r="2782" hidden="1" x14ac:dyDescent="0.25"/>
    <row r="2783" hidden="1" x14ac:dyDescent="0.25"/>
    <row r="2784" hidden="1" x14ac:dyDescent="0.25"/>
    <row r="2785" hidden="1" x14ac:dyDescent="0.25"/>
    <row r="2786" hidden="1" x14ac:dyDescent="0.25"/>
    <row r="2787" hidden="1" x14ac:dyDescent="0.25"/>
  </sheetData>
  <autoFilter ref="A1:A2787">
    <filterColumn colId="0">
      <customFilters>
        <customFilter val="*&lt;select*"/>
        <customFilter val="*&lt;input*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09"/>
  <sheetViews>
    <sheetView topLeftCell="Y1" zoomScale="105" workbookViewId="0">
      <selection activeCell="Y5" sqref="Y5"/>
    </sheetView>
  </sheetViews>
  <sheetFormatPr defaultRowHeight="15" x14ac:dyDescent="0.25"/>
  <cols>
    <col min="2" max="2" width="48.85546875" bestFit="1" customWidth="1"/>
    <col min="3" max="3" width="4.140625" style="3" bestFit="1" customWidth="1"/>
    <col min="4" max="4" width="5.85546875" style="3" bestFit="1" customWidth="1"/>
    <col min="5" max="5" width="47" style="3" customWidth="1"/>
    <col min="6" max="6" width="48.85546875" customWidth="1"/>
    <col min="7" max="7" width="14.42578125" bestFit="1" customWidth="1"/>
    <col min="8" max="8" width="4.140625" style="3" bestFit="1" customWidth="1"/>
    <col min="9" max="9" width="5.85546875" style="3" bestFit="1" customWidth="1"/>
    <col min="10" max="10" width="47" style="3" customWidth="1"/>
    <col min="11" max="11" width="49.7109375" bestFit="1" customWidth="1"/>
    <col min="12" max="14" width="48.85546875" customWidth="1"/>
    <col min="15" max="15" width="21" bestFit="1" customWidth="1"/>
    <col min="16" max="16" width="25.7109375" bestFit="1" customWidth="1"/>
    <col min="17" max="17" width="5.7109375" bestFit="1" customWidth="1"/>
    <col min="18" max="18" width="14.28515625" bestFit="1" customWidth="1"/>
    <col min="19" max="19" width="25.7109375" customWidth="1"/>
    <col min="20" max="20" width="38.7109375" customWidth="1"/>
    <col min="21" max="21" width="51.7109375" bestFit="1" customWidth="1"/>
    <col min="22" max="22" width="99.5703125" bestFit="1" customWidth="1"/>
    <col min="23" max="23" width="127.7109375" bestFit="1" customWidth="1"/>
    <col min="24" max="24" width="126.85546875" bestFit="1" customWidth="1"/>
    <col min="25" max="25" width="126.85546875" customWidth="1"/>
    <col min="26" max="26" width="145.42578125" bestFit="1" customWidth="1"/>
    <col min="27" max="27" width="185.7109375" bestFit="1" customWidth="1"/>
    <col min="28" max="28" width="33.28515625" customWidth="1"/>
    <col min="29" max="29" width="78" bestFit="1" customWidth="1"/>
    <col min="30" max="30" width="68.28515625" bestFit="1" customWidth="1"/>
    <col min="31" max="31" width="117.7109375" customWidth="1"/>
    <col min="32" max="32" width="139" bestFit="1" customWidth="1"/>
  </cols>
  <sheetData>
    <row r="2" spans="1:32" x14ac:dyDescent="0.25">
      <c r="Z2">
        <f>7.7*7+16.1</f>
        <v>70</v>
      </c>
      <c r="AC2" s="1" t="s">
        <v>741</v>
      </c>
      <c r="AD2" s="6" t="s">
        <v>736</v>
      </c>
      <c r="AE2" s="6" t="s">
        <v>737</v>
      </c>
      <c r="AF2" s="1" t="s">
        <v>260</v>
      </c>
    </row>
    <row r="3" spans="1:32" ht="30" x14ac:dyDescent="0.25">
      <c r="B3" s="1" t="s">
        <v>251</v>
      </c>
      <c r="C3" s="4" t="s">
        <v>262</v>
      </c>
      <c r="D3" s="4" t="s">
        <v>263</v>
      </c>
      <c r="E3" s="5" t="s">
        <v>264</v>
      </c>
      <c r="F3" s="1" t="s">
        <v>261</v>
      </c>
      <c r="G3" s="1" t="s">
        <v>738</v>
      </c>
      <c r="H3" s="4" t="s">
        <v>262</v>
      </c>
      <c r="I3" s="4" t="s">
        <v>263</v>
      </c>
      <c r="J3" s="5" t="s">
        <v>264</v>
      </c>
      <c r="K3" s="1" t="s">
        <v>265</v>
      </c>
      <c r="L3" s="1" t="s">
        <v>266</v>
      </c>
      <c r="M3" s="1" t="s">
        <v>267</v>
      </c>
      <c r="N3" s="9" t="s">
        <v>268</v>
      </c>
      <c r="O3" s="1" t="s">
        <v>269</v>
      </c>
      <c r="P3" s="1" t="s">
        <v>270</v>
      </c>
      <c r="Q3" s="1" t="s">
        <v>271</v>
      </c>
      <c r="R3" s="1" t="s">
        <v>272</v>
      </c>
      <c r="S3" s="1" t="s">
        <v>273</v>
      </c>
      <c r="T3" s="6" t="s">
        <v>274</v>
      </c>
      <c r="U3" s="6" t="s">
        <v>275</v>
      </c>
      <c r="V3" s="1" t="s">
        <v>276</v>
      </c>
      <c r="W3" s="1" t="s">
        <v>277</v>
      </c>
      <c r="X3" s="1" t="s">
        <v>278</v>
      </c>
      <c r="Y3" s="1" t="s">
        <v>848</v>
      </c>
      <c r="Z3" s="1" t="s">
        <v>279</v>
      </c>
      <c r="AA3" s="1" t="s">
        <v>280</v>
      </c>
      <c r="AC3" t="str">
        <f>"       Create Table industry_ratio_benchmarks_overrides ("</f>
        <v xml:space="preserve">       Create Table industry_ratio_benchmarks_overrides (</v>
      </c>
      <c r="AD3" t="str">
        <f>"       $insert_query  =  "&amp;CHAR(34)&amp;"REPLACE INTO industry_ratio_benchmarks_overrides"</f>
        <v xml:space="preserve">       $insert_query  =  "REPLACE INTO industry_ratio_benchmarks_overrides</v>
      </c>
      <c r="AE3" t="s">
        <v>281</v>
      </c>
    </row>
    <row r="4" spans="1:32" x14ac:dyDescent="0.25">
      <c r="A4">
        <v>1</v>
      </c>
      <c r="B4" t="s">
        <v>733</v>
      </c>
      <c r="C4" s="3">
        <f>LEN(B4)</f>
        <v>15</v>
      </c>
      <c r="D4" s="3">
        <f>MAX(C:C)</f>
        <v>46</v>
      </c>
      <c r="E4" s="7" t="str">
        <f>B4&amp;REPT(CHAR(32),D4-C4)</f>
        <v xml:space="preserve">application_ref                               </v>
      </c>
      <c r="F4" t="s">
        <v>733</v>
      </c>
      <c r="G4" t="s">
        <v>450</v>
      </c>
      <c r="H4" s="3">
        <f>LEN(F4)</f>
        <v>15</v>
      </c>
      <c r="I4" s="3">
        <f>MAX(H:H)</f>
        <v>50</v>
      </c>
      <c r="J4" s="7" t="str">
        <f>"'"&amp;F4&amp;"'"&amp;REPT(" ",I4-H4)</f>
        <v xml:space="preserve">'application_ref'                                   </v>
      </c>
      <c r="K4" t="str">
        <f t="shared" ref="K4:K35" si="0">"'"&amp;B4&amp;"'"</f>
        <v>'application_ref'</v>
      </c>
      <c r="L4" t="str">
        <f t="shared" ref="L4:L35" si="1">"$"&amp;B4</f>
        <v>$application_ref</v>
      </c>
      <c r="M4" t="str">
        <f>"'"&amp;L4&amp;"'"</f>
        <v>'$application_ref'</v>
      </c>
      <c r="N4" s="9" t="str">
        <f t="shared" ref="N4:N35" si="2">"localStorage."&amp;B4</f>
        <v>localStorage.application_ref</v>
      </c>
      <c r="O4" t="s">
        <v>282</v>
      </c>
      <c r="P4" t="s">
        <v>283</v>
      </c>
      <c r="Q4" s="8" t="s">
        <v>284</v>
      </c>
      <c r="R4">
        <f>LEN(L4)</f>
        <v>16</v>
      </c>
      <c r="S4">
        <f t="shared" ref="S4:S35" si="3">MAX(R:R)</f>
        <v>47</v>
      </c>
      <c r="T4" t="str">
        <f t="shared" ref="T4:T35" si="4">B4&amp;REPT(" ",S4-R4)</f>
        <v xml:space="preserve">application_ref                               </v>
      </c>
      <c r="U4" t="str">
        <f>M4&amp;REPT(" ",S4-R4+2)</f>
        <v xml:space="preserve">'$application_ref'                                 </v>
      </c>
      <c r="V4" t="str">
        <f>SUBSTITUTE(U4,"'","")&amp;" = 0; " &amp; "// "&amp;O4&amp;"-"&amp;P4</f>
        <v>$application_ref                                  = 0; // LiquidityRatios-CurrentRatio</v>
      </c>
      <c r="W4" t="str">
        <f>SUBSTITUTE(U4,"'","")&amp;" =  $_POST["&amp;K4&amp;"];"</f>
        <v>$application_ref                                  =  $_POST['application_ref'];</v>
      </c>
      <c r="AA4" t="str">
        <f>"         document.BenchmarksOverrideForm."&amp;B4&amp;".value"&amp;"  = "&amp;N4&amp;";"</f>
        <v xml:space="preserve">         document.BenchmarksOverrideForm.application_ref.value  = localStorage.application_ref;</v>
      </c>
      <c r="AC4" t="str">
        <f>"       "&amp;F4&amp;" "&amp;G4&amp;" NOT NULL,"</f>
        <v xml:space="preserve">       application_ref INT NOT NULL,</v>
      </c>
      <c r="AD4" t="str">
        <f>"       ( "&amp;F4&amp;","</f>
        <v xml:space="preserve">       ( application_ref,</v>
      </c>
      <c r="AE4" t="str">
        <f>"       ( "&amp;M4&amp;","</f>
        <v xml:space="preserve">       ( '$application_ref',</v>
      </c>
      <c r="AF4" t="str">
        <f t="shared" ref="AF4:AF35" si="5">"         if(row$[ratio] ==  "&amp;J4&amp; ")  { "&amp;SUBSTITUTE(U4,"'","")&amp;" = " &amp; "row$["&amp;J4&amp;"];"</f>
        <v xml:space="preserve">         if(row$[ratio] ==  'application_ref'                                   )  { $application_ref                                  = row$['application_ref'                                   ];</v>
      </c>
    </row>
    <row r="5" spans="1:32" x14ac:dyDescent="0.25">
      <c r="A5">
        <v>2</v>
      </c>
      <c r="B5" t="s">
        <v>734</v>
      </c>
      <c r="C5" s="3">
        <f t="shared" ref="C5:C68" si="6">LEN(B5)</f>
        <v>14</v>
      </c>
      <c r="D5" s="3">
        <f t="shared" ref="D5:D68" si="7">MAX(C:C)</f>
        <v>46</v>
      </c>
      <c r="E5" s="7" t="str">
        <f t="shared" ref="E5:E68" si="8">B5&amp;REPT(CHAR(32),D5-C5)</f>
        <v xml:space="preserve">company_reg_no                                </v>
      </c>
      <c r="F5" t="s">
        <v>734</v>
      </c>
      <c r="G5" t="s">
        <v>372</v>
      </c>
      <c r="H5" s="3">
        <f t="shared" ref="H5:H68" si="9">LEN(F5)</f>
        <v>14</v>
      </c>
      <c r="I5" s="3">
        <f t="shared" ref="I5:I68" si="10">MAX(H:H)</f>
        <v>50</v>
      </c>
      <c r="J5" s="7" t="str">
        <f>"'"&amp;F5&amp;"'"&amp;REPT(" ",I5-H5)</f>
        <v xml:space="preserve">'company_reg_no'                                    </v>
      </c>
      <c r="K5" t="str">
        <f t="shared" si="0"/>
        <v>'company_reg_no'</v>
      </c>
      <c r="L5" t="str">
        <f t="shared" si="1"/>
        <v>$company_reg_no</v>
      </c>
      <c r="M5" t="str">
        <f>"'"&amp;L5&amp;"'"</f>
        <v>'$company_reg_no'</v>
      </c>
      <c r="N5" s="9" t="str">
        <f t="shared" si="2"/>
        <v>localStorage.company_reg_no</v>
      </c>
      <c r="O5" t="s">
        <v>282</v>
      </c>
      <c r="P5" t="s">
        <v>283</v>
      </c>
      <c r="Q5" s="8" t="s">
        <v>284</v>
      </c>
      <c r="R5">
        <f>LEN(L5)</f>
        <v>15</v>
      </c>
      <c r="S5">
        <f t="shared" si="3"/>
        <v>47</v>
      </c>
      <c r="T5" t="str">
        <f t="shared" si="4"/>
        <v xml:space="preserve">company_reg_no                                </v>
      </c>
      <c r="U5" t="str">
        <f>M5&amp;REPT(" ",S5-R5+2)</f>
        <v xml:space="preserve">'$company_reg_no'                                  </v>
      </c>
      <c r="V5" t="str">
        <f>SUBSTITUTE(U5,"'","")&amp;" = 0; " &amp; "// "&amp;O5&amp;"-"&amp;P5</f>
        <v>$company_reg_no                                   = 0; // LiquidityRatios-CurrentRatio</v>
      </c>
      <c r="W5" t="str">
        <f t="shared" ref="W5:W68" si="11">SUBSTITUTE(U5,"'","")&amp;" =  $_POST["&amp;K5&amp;"];"</f>
        <v>$company_reg_no                                   =  $_POST['company_reg_no'];</v>
      </c>
      <c r="AA5" t="str">
        <f>"         document.BenchmarksOverrideForm."&amp;B5&amp;".value"&amp;"  = "&amp;N5&amp;";"</f>
        <v xml:space="preserve">         document.BenchmarksOverrideForm.company_reg_no.value  = localStorage.company_reg_no;</v>
      </c>
      <c r="AC5" t="str">
        <f t="shared" ref="AC5:AC68" si="12">"       "&amp;F5&amp;" "&amp;G5&amp;" NOT NULL,"</f>
        <v xml:space="preserve">       company_reg_no VARCHAR(150) NOT NULL,</v>
      </c>
      <c r="AD5" t="str">
        <f>"       "&amp;F5&amp;","</f>
        <v xml:space="preserve">       company_reg_no,</v>
      </c>
      <c r="AE5" t="str">
        <f t="shared" ref="AE5:AE36" si="13">"       "&amp;M5&amp;","</f>
        <v xml:space="preserve">       '$company_reg_no',</v>
      </c>
      <c r="AF5" t="str">
        <f t="shared" si="5"/>
        <v xml:space="preserve">         if(row$[ratio] ==  'company_reg_no'                                    )  { $company_reg_no                                   = row$['company_reg_no'                                    ];</v>
      </c>
    </row>
    <row r="6" spans="1:32" x14ac:dyDescent="0.25">
      <c r="A6">
        <v>3</v>
      </c>
      <c r="B6" t="s">
        <v>735</v>
      </c>
      <c r="C6" s="3">
        <f t="shared" si="6"/>
        <v>11</v>
      </c>
      <c r="D6" s="3">
        <f t="shared" si="7"/>
        <v>46</v>
      </c>
      <c r="E6" s="7" t="str">
        <f t="shared" si="8"/>
        <v xml:space="preserve">loan_number                                   </v>
      </c>
      <c r="F6" t="s">
        <v>735</v>
      </c>
      <c r="G6" t="s">
        <v>450</v>
      </c>
      <c r="H6" s="3">
        <f t="shared" si="9"/>
        <v>11</v>
      </c>
      <c r="I6" s="3">
        <f t="shared" si="10"/>
        <v>50</v>
      </c>
      <c r="J6" s="7" t="str">
        <f>"'"&amp;F6&amp;"'"&amp;REPT(" ",I6-H6)</f>
        <v xml:space="preserve">'loan_number'                                       </v>
      </c>
      <c r="K6" t="str">
        <f t="shared" si="0"/>
        <v>'loan_number'</v>
      </c>
      <c r="L6" t="str">
        <f t="shared" si="1"/>
        <v>$loan_number</v>
      </c>
      <c r="M6" t="str">
        <f>"'"&amp;L6&amp;"'"</f>
        <v>'$loan_number'</v>
      </c>
      <c r="N6" s="9" t="str">
        <f t="shared" si="2"/>
        <v>localStorage.loan_number</v>
      </c>
      <c r="O6" t="s">
        <v>282</v>
      </c>
      <c r="P6" t="s">
        <v>283</v>
      </c>
      <c r="Q6" s="8" t="s">
        <v>284</v>
      </c>
      <c r="R6">
        <f>LEN(L6)</f>
        <v>12</v>
      </c>
      <c r="S6">
        <f t="shared" si="3"/>
        <v>47</v>
      </c>
      <c r="T6" t="str">
        <f t="shared" si="4"/>
        <v xml:space="preserve">loan_number                                   </v>
      </c>
      <c r="U6" t="str">
        <f>M6&amp;REPT(" ",S6-R6+2)</f>
        <v xml:space="preserve">'$loan_number'                                     </v>
      </c>
      <c r="V6" t="str">
        <f>SUBSTITUTE(U6,"'","")&amp;" = 0; " &amp; "// "&amp;O6&amp;"-"&amp;P6</f>
        <v>$loan_number                                      = 0; // LiquidityRatios-CurrentRatio</v>
      </c>
      <c r="W6" t="str">
        <f t="shared" si="11"/>
        <v>$loan_number                                      =  $_POST['loan_number'];</v>
      </c>
      <c r="AA6" t="str">
        <f>"         document.BenchmarksOverrideForm."&amp;B6&amp;".value"&amp;"  = "&amp;N6&amp;";"</f>
        <v xml:space="preserve">         document.BenchmarksOverrideForm.loan_number.value  = localStorage.loan_number;</v>
      </c>
      <c r="AC6" t="str">
        <f t="shared" si="12"/>
        <v xml:space="preserve">       loan_number INT NOT NULL,</v>
      </c>
      <c r="AD6" t="str">
        <f t="shared" ref="AD6:AD69" si="14">"       "&amp;F6&amp;","</f>
        <v xml:space="preserve">       loan_number,</v>
      </c>
      <c r="AE6" t="str">
        <f t="shared" si="13"/>
        <v xml:space="preserve">       '$loan_number',</v>
      </c>
      <c r="AF6" t="str">
        <f t="shared" si="5"/>
        <v xml:space="preserve">         if(row$[ratio] ==  'loan_number'                                       )  { $loan_number                                      = row$['loan_number'                                       ];</v>
      </c>
    </row>
    <row r="7" spans="1:32" x14ac:dyDescent="0.25">
      <c r="A7">
        <v>4</v>
      </c>
      <c r="B7" t="s">
        <v>743</v>
      </c>
      <c r="C7" s="3">
        <f t="shared" si="6"/>
        <v>26</v>
      </c>
      <c r="D7" s="3">
        <f t="shared" si="7"/>
        <v>46</v>
      </c>
      <c r="E7" s="7" t="str">
        <f t="shared" si="8"/>
        <v xml:space="preserve">CurrentRatioBenchmarkType_                    </v>
      </c>
      <c r="F7" t="s">
        <v>634</v>
      </c>
      <c r="G7" t="s">
        <v>739</v>
      </c>
      <c r="H7" s="3">
        <f t="shared" si="9"/>
        <v>29</v>
      </c>
      <c r="I7" s="3">
        <f t="shared" si="10"/>
        <v>50</v>
      </c>
      <c r="J7" s="7" t="str">
        <f>"'"&amp;F7&amp;"'"&amp;REPT(" ",I7-H7)</f>
        <v xml:space="preserve">'current_ratio_bench_mark_type'                     </v>
      </c>
      <c r="K7" t="str">
        <f t="shared" si="0"/>
        <v>'CurrentRatioBenchmarkType_'</v>
      </c>
      <c r="L7" t="str">
        <f t="shared" si="1"/>
        <v>$CurrentRatioBenchmarkType_</v>
      </c>
      <c r="M7" t="str">
        <f>"'"&amp;L7&amp;"'"</f>
        <v>'$CurrentRatioBenchmarkType_'</v>
      </c>
      <c r="N7" s="9" t="str">
        <f t="shared" si="2"/>
        <v>localStorage.CurrentRatioBenchmarkType_</v>
      </c>
      <c r="O7" t="s">
        <v>282</v>
      </c>
      <c r="P7" t="s">
        <v>283</v>
      </c>
      <c r="Q7" s="8" t="s">
        <v>284</v>
      </c>
      <c r="R7">
        <f>LEN(L7)</f>
        <v>27</v>
      </c>
      <c r="S7">
        <f t="shared" si="3"/>
        <v>47</v>
      </c>
      <c r="T7" t="str">
        <f t="shared" si="4"/>
        <v xml:space="preserve">CurrentRatioBenchmarkType_                    </v>
      </c>
      <c r="U7" t="str">
        <f>M7&amp;REPT(" ",S7-R7+2)</f>
        <v xml:space="preserve">'$CurrentRatioBenchmarkType_'                      </v>
      </c>
      <c r="V7" t="s">
        <v>843</v>
      </c>
      <c r="W7" t="str">
        <f t="shared" si="11"/>
        <v>$CurrentRatioBenchmarkType_                       =  $_POST['CurrentRatioBenchmarkType_'];</v>
      </c>
      <c r="X7" t="str">
        <f>"localStorage."&amp;T7&amp;" = "&amp;CHAR(34)&amp;"&lt;?php echo "&amp; L7&amp;"?&gt;"&amp;CHAR(34)&amp;" ;"</f>
        <v>localStorage.CurrentRatioBenchmarkType_                     = "&lt;?php echo $CurrentRatioBenchmarkType_?&gt;" ;</v>
      </c>
      <c r="Y7" t="str">
        <f>"$"&amp;E7&amp;"  = $row["&amp;CHAR(34)&amp;F7&amp;CHAR(34)&amp;"];"</f>
        <v>$CurrentRatioBenchmarkType_                      = $row["current_ratio_bench_mark_type"];</v>
      </c>
      <c r="Z7" t="str">
        <f t="shared" ref="Z7:Z38" si="15">"         localStorage."&amp;T7&amp;" =  document.BenchmarksOverrideForm."&amp;B7&amp;".value;"</f>
        <v xml:space="preserve">         localStorage.CurrentRatioBenchmarkType_                     =  document.BenchmarksOverrideForm.CurrentRatioBenchmarkType_.value;</v>
      </c>
      <c r="AA7" t="str">
        <f>"         document.BenchmarksOverrideForm."&amp;B7&amp;".value"&amp;"  =  typeof("&amp;N7&amp;") = "&amp;CHAR(34)&amp;"undefined"&amp;CHAR(34)&amp;"?"&amp;CHAR(34)&amp;"Industry"&amp;CHAR(34)&amp;":"&amp;N7&amp;";"</f>
        <v xml:space="preserve">         document.BenchmarksOverrideForm.CurrentRatioBenchmarkType_.value  =  typeof(localStorage.CurrentRatioBenchmarkType_) = "undefined"?"Industry":localStorage.CurrentRatioBenchmarkType_;</v>
      </c>
      <c r="AC7" t="str">
        <f t="shared" si="12"/>
        <v xml:space="preserve">       current_ratio_bench_mark_type VARCHAR(50) NOT NULL,</v>
      </c>
      <c r="AD7" t="str">
        <f t="shared" si="14"/>
        <v xml:space="preserve">       current_ratio_bench_mark_type,</v>
      </c>
      <c r="AE7" t="str">
        <f t="shared" si="13"/>
        <v xml:space="preserve">       '$CurrentRatioBenchmarkType_',</v>
      </c>
      <c r="AF7" t="str">
        <f t="shared" si="5"/>
        <v xml:space="preserve">         if(row$[ratio] ==  'current_ratio_bench_mark_type'                     )  { $CurrentRatioBenchmarkType_                       = row$['current_ratio_bench_mark_type'                     ];</v>
      </c>
    </row>
    <row r="8" spans="1:32" x14ac:dyDescent="0.25">
      <c r="A8">
        <v>5</v>
      </c>
      <c r="B8" t="s">
        <v>744</v>
      </c>
      <c r="C8" s="3">
        <f t="shared" si="6"/>
        <v>33</v>
      </c>
      <c r="D8" s="3">
        <f t="shared" si="7"/>
        <v>46</v>
      </c>
      <c r="E8" s="7" t="str">
        <f t="shared" si="8"/>
        <v xml:space="preserve">CurrentRatioPolicyBenchmarkValue_             </v>
      </c>
      <c r="F8" t="s">
        <v>635</v>
      </c>
      <c r="G8" t="s">
        <v>449</v>
      </c>
      <c r="H8" s="3">
        <f t="shared" si="9"/>
        <v>36</v>
      </c>
      <c r="I8" s="3">
        <f t="shared" si="10"/>
        <v>50</v>
      </c>
      <c r="J8" s="7" t="str">
        <f t="shared" ref="J8:J34" si="16">"'"&amp;F8&amp;"'"&amp;REPT(" ",I8-H8)</f>
        <v xml:space="preserve">'current_ratio_policy_benchmark_value'              </v>
      </c>
      <c r="K8" t="str">
        <f t="shared" si="0"/>
        <v>'CurrentRatioPolicyBenchmarkValue_'</v>
      </c>
      <c r="L8" t="str">
        <f t="shared" si="1"/>
        <v>$CurrentRatioPolicyBenchmarkValue_</v>
      </c>
      <c r="M8" t="str">
        <f t="shared" ref="M8:M34" si="17">"'"&amp;L8&amp;"'"</f>
        <v>'$CurrentRatioPolicyBenchmarkValue_'</v>
      </c>
      <c r="N8" t="str">
        <f t="shared" si="2"/>
        <v>localStorage.CurrentRatioPolicyBenchmarkValue_</v>
      </c>
      <c r="O8" t="s">
        <v>282</v>
      </c>
      <c r="P8" t="s">
        <v>283</v>
      </c>
      <c r="Q8" s="8" t="s">
        <v>284</v>
      </c>
      <c r="R8">
        <f t="shared" ref="R8:R34" si="18">LEN(L8)</f>
        <v>34</v>
      </c>
      <c r="S8">
        <f t="shared" si="3"/>
        <v>47</v>
      </c>
      <c r="T8" t="str">
        <f t="shared" si="4"/>
        <v xml:space="preserve">CurrentRatioPolicyBenchmarkValue_             </v>
      </c>
      <c r="U8" t="str">
        <f t="shared" ref="U8:U34" si="19">M8&amp;REPT(" ",S8-R8+2)</f>
        <v xml:space="preserve">'$CurrentRatioPolicyBenchmarkValue_'               </v>
      </c>
      <c r="V8" t="str">
        <f t="shared" ref="V8:V34" si="20">SUBSTITUTE(U8,"'","")&amp;" = 0; " &amp; "// "&amp;O8&amp;"-"&amp;P8</f>
        <v>$CurrentRatioPolicyBenchmarkValue_                = 0; // LiquidityRatios-CurrentRatio</v>
      </c>
      <c r="W8" t="str">
        <f t="shared" si="11"/>
        <v>$CurrentRatioPolicyBenchmarkValue_                =  $_POST['CurrentRatioPolicyBenchmarkValue_'];</v>
      </c>
      <c r="X8" t="str">
        <f t="shared" ref="X8:X71" si="21">"localStorage."&amp;T8&amp;" = "&amp;CHAR(34)&amp;"&lt;?php echo "&amp; L8&amp;"?&gt;"&amp;CHAR(34)&amp;" ;"</f>
        <v>localStorage.CurrentRatioPolicyBenchmarkValue_              = "&lt;?php echo $CurrentRatioPolicyBenchmarkValue_?&gt;" ;</v>
      </c>
      <c r="Y8" t="str">
        <f t="shared" ref="Y8:Y71" si="22">"$"&amp;E8&amp;"  = $row["&amp;CHAR(34)&amp;F8&amp;CHAR(34)&amp;"];"</f>
        <v>$CurrentRatioPolicyBenchmarkValue_               = $row["current_ratio_policy_benchmark_value"];</v>
      </c>
      <c r="Z8" t="str">
        <f t="shared" si="15"/>
        <v xml:space="preserve">         localStorage.CurrentRatioPolicyBenchmarkValue_              =  document.BenchmarksOverrideForm.CurrentRatioPolicyBenchmarkValue_.value;</v>
      </c>
      <c r="AA8" t="str">
        <f t="shared" ref="AA8:AA13" si="23">"         document.BenchmarksOverrideForm."&amp;B8&amp;".value"&amp;"  =  typeof("&amp;N8&amp;") = "&amp;CHAR(34)&amp;"undefined"&amp;CHAR(34)&amp;"?"&amp;CHAR(34)&amp;CHAR(34)&amp;":"&amp;N8&amp;";"</f>
        <v xml:space="preserve">         document.BenchmarksOverrideForm.CurrentRatioPolicyBenchmarkValue_.value  =  typeof(localStorage.CurrentRatioPolicyBenchmarkValue_) = "undefined"?"":localStorage.CurrentRatioPolicyBenchmarkValue_;</v>
      </c>
      <c r="AC8" t="str">
        <f t="shared" si="12"/>
        <v xml:space="preserve">       current_ratio_policy_benchmark_value FLOAT NOT NULL,</v>
      </c>
      <c r="AD8" t="str">
        <f t="shared" si="14"/>
        <v xml:space="preserve">       current_ratio_policy_benchmark_value,</v>
      </c>
      <c r="AE8" t="str">
        <f t="shared" si="13"/>
        <v xml:space="preserve">       '$CurrentRatioPolicyBenchmarkValue_',</v>
      </c>
      <c r="AF8" t="str">
        <f t="shared" si="5"/>
        <v xml:space="preserve">         if(row$[ratio] ==  'current_ratio_policy_benchmark_value'              )  { $CurrentRatioPolicyBenchmarkValue_                = row$['current_ratio_policy_benchmark_value'              ];</v>
      </c>
    </row>
    <row r="9" spans="1:32" x14ac:dyDescent="0.25">
      <c r="A9">
        <v>6</v>
      </c>
      <c r="B9" t="s">
        <v>745</v>
      </c>
      <c r="C9" s="3">
        <f t="shared" si="6"/>
        <v>34</v>
      </c>
      <c r="D9" s="3">
        <f t="shared" si="7"/>
        <v>46</v>
      </c>
      <c r="E9" s="7" t="str">
        <f t="shared" si="8"/>
        <v xml:space="preserve">CurrentRatioOverrideBenchmarkType_            </v>
      </c>
      <c r="F9" t="s">
        <v>636</v>
      </c>
      <c r="G9" t="s">
        <v>739</v>
      </c>
      <c r="H9" s="3">
        <f t="shared" si="9"/>
        <v>37</v>
      </c>
      <c r="I9" s="3">
        <f t="shared" si="10"/>
        <v>50</v>
      </c>
      <c r="J9" s="7" t="str">
        <f t="shared" si="16"/>
        <v xml:space="preserve">'current_ratio_override_benchmark_type'             </v>
      </c>
      <c r="K9" t="str">
        <f t="shared" si="0"/>
        <v>'CurrentRatioOverrideBenchmarkType_'</v>
      </c>
      <c r="L9" t="str">
        <f t="shared" si="1"/>
        <v>$CurrentRatioOverrideBenchmarkType_</v>
      </c>
      <c r="M9" t="str">
        <f t="shared" si="17"/>
        <v>'$CurrentRatioOverrideBenchmarkType_'</v>
      </c>
      <c r="N9" t="str">
        <f t="shared" si="2"/>
        <v>localStorage.CurrentRatioOverrideBenchmarkType_</v>
      </c>
      <c r="O9" t="s">
        <v>282</v>
      </c>
      <c r="P9" t="s">
        <v>283</v>
      </c>
      <c r="Q9" s="8" t="s">
        <v>284</v>
      </c>
      <c r="R9">
        <f t="shared" si="18"/>
        <v>35</v>
      </c>
      <c r="S9">
        <f t="shared" si="3"/>
        <v>47</v>
      </c>
      <c r="T9" t="str">
        <f t="shared" si="4"/>
        <v xml:space="preserve">CurrentRatioOverrideBenchmarkType_            </v>
      </c>
      <c r="U9" t="str">
        <f t="shared" si="19"/>
        <v xml:space="preserve">'$CurrentRatioOverrideBenchmarkType_'              </v>
      </c>
      <c r="V9" t="str">
        <f t="shared" si="20"/>
        <v>$CurrentRatioOverrideBenchmarkType_               = 0; // LiquidityRatios-CurrentRatio</v>
      </c>
      <c r="W9" t="str">
        <f t="shared" si="11"/>
        <v>$CurrentRatioOverrideBenchmarkType_               =  $_POST['CurrentRatioOverrideBenchmarkType_'];</v>
      </c>
      <c r="X9" t="str">
        <f t="shared" si="21"/>
        <v>localStorage.CurrentRatioOverrideBenchmarkType_             = "&lt;?php echo $CurrentRatioOverrideBenchmarkType_?&gt;" ;</v>
      </c>
      <c r="Y9" t="str">
        <f t="shared" si="22"/>
        <v>$CurrentRatioOverrideBenchmarkType_              = $row["current_ratio_override_benchmark_type"];</v>
      </c>
      <c r="Z9" t="str">
        <f t="shared" si="15"/>
        <v xml:space="preserve">         localStorage.CurrentRatioOverrideBenchmarkType_             =  document.BenchmarksOverrideForm.CurrentRatioOverrideBenchmarkType_.value;</v>
      </c>
      <c r="AA9" t="str">
        <f t="shared" si="23"/>
        <v xml:space="preserve">         document.BenchmarksOverrideForm.CurrentRatioOverrideBenchmarkType_.value  =  typeof(localStorage.CurrentRatioOverrideBenchmarkType_) = "undefined"?"":localStorage.CurrentRatioOverrideBenchmarkType_;</v>
      </c>
      <c r="AC9" t="str">
        <f t="shared" si="12"/>
        <v xml:space="preserve">       current_ratio_override_benchmark_type VARCHAR(50) NOT NULL,</v>
      </c>
      <c r="AD9" t="str">
        <f t="shared" si="14"/>
        <v xml:space="preserve">       current_ratio_override_benchmark_type,</v>
      </c>
      <c r="AE9" t="str">
        <f t="shared" si="13"/>
        <v xml:space="preserve">       '$CurrentRatioOverrideBenchmarkType_',</v>
      </c>
      <c r="AF9" t="str">
        <f t="shared" si="5"/>
        <v xml:space="preserve">         if(row$[ratio] ==  'current_ratio_override_benchmark_type'             )  { $CurrentRatioOverrideBenchmarkType_               = row$['current_ratio_override_benchmark_type'             ];</v>
      </c>
    </row>
    <row r="10" spans="1:32" x14ac:dyDescent="0.25">
      <c r="A10">
        <v>7</v>
      </c>
      <c r="B10" t="s">
        <v>746</v>
      </c>
      <c r="C10" s="3">
        <f t="shared" si="6"/>
        <v>35</v>
      </c>
      <c r="D10" s="3">
        <f t="shared" si="7"/>
        <v>46</v>
      </c>
      <c r="E10" s="7" t="str">
        <f t="shared" si="8"/>
        <v xml:space="preserve">CurrentRatioOverrideBenchmarkValue_           </v>
      </c>
      <c r="F10" t="s">
        <v>633</v>
      </c>
      <c r="G10" t="s">
        <v>449</v>
      </c>
      <c r="H10" s="3">
        <f t="shared" si="9"/>
        <v>38</v>
      </c>
      <c r="I10" s="3">
        <f t="shared" si="10"/>
        <v>50</v>
      </c>
      <c r="J10" s="7" t="str">
        <f t="shared" si="16"/>
        <v xml:space="preserve">'current_ratio_override_benchmark_value'            </v>
      </c>
      <c r="K10" t="str">
        <f t="shared" si="0"/>
        <v>'CurrentRatioOverrideBenchmarkValue_'</v>
      </c>
      <c r="L10" t="str">
        <f t="shared" si="1"/>
        <v>$CurrentRatioOverrideBenchmarkValue_</v>
      </c>
      <c r="M10" t="str">
        <f t="shared" si="17"/>
        <v>'$CurrentRatioOverrideBenchmarkValue_'</v>
      </c>
      <c r="N10" t="str">
        <f t="shared" si="2"/>
        <v>localStorage.CurrentRatioOverrideBenchmarkValue_</v>
      </c>
      <c r="O10" t="s">
        <v>282</v>
      </c>
      <c r="P10" t="s">
        <v>283</v>
      </c>
      <c r="Q10" s="8" t="s">
        <v>284</v>
      </c>
      <c r="R10">
        <f t="shared" si="18"/>
        <v>36</v>
      </c>
      <c r="S10">
        <f t="shared" si="3"/>
        <v>47</v>
      </c>
      <c r="T10" t="str">
        <f t="shared" si="4"/>
        <v xml:space="preserve">CurrentRatioOverrideBenchmarkValue_           </v>
      </c>
      <c r="U10" t="str">
        <f t="shared" si="19"/>
        <v xml:space="preserve">'$CurrentRatioOverrideBenchmarkValue_'             </v>
      </c>
      <c r="V10" t="str">
        <f t="shared" si="20"/>
        <v>$CurrentRatioOverrideBenchmarkValue_              = 0; // LiquidityRatios-CurrentRatio</v>
      </c>
      <c r="W10" t="str">
        <f t="shared" si="11"/>
        <v>$CurrentRatioOverrideBenchmarkValue_              =  $_POST['CurrentRatioOverrideBenchmarkValue_'];</v>
      </c>
      <c r="X10" t="str">
        <f t="shared" si="21"/>
        <v>localStorage.CurrentRatioOverrideBenchmarkValue_            = "&lt;?php echo $CurrentRatioOverrideBenchmarkValue_?&gt;" ;</v>
      </c>
      <c r="Y10" t="str">
        <f t="shared" si="22"/>
        <v>$CurrentRatioOverrideBenchmarkValue_             = $row["current_ratio_override_benchmark_value"];</v>
      </c>
      <c r="Z10" t="str">
        <f t="shared" si="15"/>
        <v xml:space="preserve">         localStorage.CurrentRatioOverrideBenchmarkValue_            =  document.BenchmarksOverrideForm.CurrentRatioOverrideBenchmarkValue_.value;</v>
      </c>
      <c r="AA10" t="str">
        <f t="shared" si="23"/>
        <v xml:space="preserve">         document.BenchmarksOverrideForm.CurrentRatioOverrideBenchmarkValue_.value  =  typeof(localStorage.CurrentRatioOverrideBenchmarkValue_) = "undefined"?"":localStorage.CurrentRatioOverrideBenchmarkValue_;</v>
      </c>
      <c r="AC10" t="str">
        <f t="shared" si="12"/>
        <v xml:space="preserve">       current_ratio_override_benchmark_value FLOAT NOT NULL,</v>
      </c>
      <c r="AD10" t="str">
        <f t="shared" si="14"/>
        <v xml:space="preserve">       current_ratio_override_benchmark_value,</v>
      </c>
      <c r="AE10" t="str">
        <f t="shared" si="13"/>
        <v xml:space="preserve">       '$CurrentRatioOverrideBenchmarkValue_',</v>
      </c>
      <c r="AF10" t="str">
        <f t="shared" si="5"/>
        <v xml:space="preserve">         if(row$[ratio] ==  'current_ratio_override_benchmark_value'            )  { $CurrentRatioOverrideBenchmarkValue_              = row$['current_ratio_override_benchmark_value'            ];</v>
      </c>
    </row>
    <row r="11" spans="1:32" x14ac:dyDescent="0.25">
      <c r="A11">
        <v>8</v>
      </c>
      <c r="B11" t="s">
        <v>747</v>
      </c>
      <c r="C11" s="3">
        <f t="shared" si="6"/>
        <v>28</v>
      </c>
      <c r="D11" s="3">
        <f t="shared" si="7"/>
        <v>46</v>
      </c>
      <c r="E11" s="7" t="str">
        <f t="shared" si="8"/>
        <v xml:space="preserve">CurrentRatioOverrideComment_                  </v>
      </c>
      <c r="F11" t="s">
        <v>637</v>
      </c>
      <c r="G11" t="s">
        <v>457</v>
      </c>
      <c r="H11" s="3">
        <f t="shared" si="9"/>
        <v>30</v>
      </c>
      <c r="I11" s="3">
        <f t="shared" si="10"/>
        <v>50</v>
      </c>
      <c r="J11" s="7" t="str">
        <f t="shared" si="16"/>
        <v xml:space="preserve">'current_ratio_override_comment'                    </v>
      </c>
      <c r="K11" t="str">
        <f t="shared" si="0"/>
        <v>'CurrentRatioOverrideComment_'</v>
      </c>
      <c r="L11" t="str">
        <f t="shared" si="1"/>
        <v>$CurrentRatioOverrideComment_</v>
      </c>
      <c r="M11" t="str">
        <f t="shared" si="17"/>
        <v>'$CurrentRatioOverrideComment_'</v>
      </c>
      <c r="N11" t="str">
        <f t="shared" si="2"/>
        <v>localStorage.CurrentRatioOverrideComment_</v>
      </c>
      <c r="O11" t="s">
        <v>282</v>
      </c>
      <c r="P11" t="s">
        <v>283</v>
      </c>
      <c r="Q11" s="8" t="s">
        <v>284</v>
      </c>
      <c r="R11">
        <f t="shared" si="18"/>
        <v>29</v>
      </c>
      <c r="S11">
        <f t="shared" si="3"/>
        <v>47</v>
      </c>
      <c r="T11" t="str">
        <f t="shared" si="4"/>
        <v xml:space="preserve">CurrentRatioOverrideComment_                  </v>
      </c>
      <c r="U11" t="str">
        <f t="shared" si="19"/>
        <v xml:space="preserve">'$CurrentRatioOverrideComment_'                    </v>
      </c>
      <c r="V11" t="str">
        <f t="shared" si="20"/>
        <v>$CurrentRatioOverrideComment_                     = 0; // LiquidityRatios-CurrentRatio</v>
      </c>
      <c r="W11" t="str">
        <f t="shared" si="11"/>
        <v>$CurrentRatioOverrideComment_                     =  $_POST['CurrentRatioOverrideComment_'];</v>
      </c>
      <c r="X11" t="str">
        <f t="shared" si="21"/>
        <v>localStorage.CurrentRatioOverrideComment_                   = "&lt;?php echo $CurrentRatioOverrideComment_?&gt;" ;</v>
      </c>
      <c r="Y11" t="str">
        <f t="shared" si="22"/>
        <v>$CurrentRatioOverrideComment_                    = $row["current_ratio_override_comment"];</v>
      </c>
      <c r="Z11" t="str">
        <f t="shared" si="15"/>
        <v xml:space="preserve">         localStorage.CurrentRatioOverrideComment_                   =  document.BenchmarksOverrideForm.CurrentRatioOverrideComment_.value;</v>
      </c>
      <c r="AA11" t="str">
        <f t="shared" si="23"/>
        <v xml:space="preserve">         document.BenchmarksOverrideForm.CurrentRatioOverrideComment_.value  =  typeof(localStorage.CurrentRatioOverrideComment_) = "undefined"?"":localStorage.CurrentRatioOverrideComment_;</v>
      </c>
      <c r="AC11" t="str">
        <f t="shared" si="12"/>
        <v xml:space="preserve">       current_ratio_override_comment VARCHAR(200) NOT NULL,</v>
      </c>
      <c r="AD11" t="str">
        <f t="shared" si="14"/>
        <v xml:space="preserve">       current_ratio_override_comment,</v>
      </c>
      <c r="AE11" t="str">
        <f t="shared" si="13"/>
        <v xml:space="preserve">       '$CurrentRatioOverrideComment_',</v>
      </c>
      <c r="AF11" t="str">
        <f t="shared" si="5"/>
        <v xml:space="preserve">         if(row$[ratio] ==  'current_ratio_override_comment'                    )  { $CurrentRatioOverrideComment_                     = row$['current_ratio_override_comment'                    ];</v>
      </c>
    </row>
    <row r="12" spans="1:32" x14ac:dyDescent="0.25">
      <c r="A12">
        <v>9</v>
      </c>
      <c r="B12" t="s">
        <v>748</v>
      </c>
      <c r="C12" s="3">
        <f t="shared" si="6"/>
        <v>35</v>
      </c>
      <c r="D12" s="3">
        <f t="shared" si="7"/>
        <v>46</v>
      </c>
      <c r="E12" s="7" t="str">
        <f t="shared" si="8"/>
        <v xml:space="preserve">CurrentRatioBenchmarkFirstApproval_           </v>
      </c>
      <c r="F12" t="s">
        <v>638</v>
      </c>
      <c r="G12" t="s">
        <v>742</v>
      </c>
      <c r="H12" s="3">
        <f t="shared" si="9"/>
        <v>28</v>
      </c>
      <c r="I12" s="3">
        <f t="shared" si="10"/>
        <v>50</v>
      </c>
      <c r="J12" s="7" t="str">
        <f t="shared" si="16"/>
        <v xml:space="preserve">'current_ratio_first_approval'                      </v>
      </c>
      <c r="K12" t="str">
        <f t="shared" si="0"/>
        <v>'CurrentRatioBenchmarkFirstApproval_'</v>
      </c>
      <c r="L12" t="str">
        <f t="shared" si="1"/>
        <v>$CurrentRatioBenchmarkFirstApproval_</v>
      </c>
      <c r="M12" t="str">
        <f t="shared" si="17"/>
        <v>'$CurrentRatioBenchmarkFirstApproval_'</v>
      </c>
      <c r="N12" t="str">
        <f t="shared" si="2"/>
        <v>localStorage.CurrentRatioBenchmarkFirstApproval_</v>
      </c>
      <c r="O12" t="s">
        <v>282</v>
      </c>
      <c r="P12" t="s">
        <v>283</v>
      </c>
      <c r="Q12" s="8" t="s">
        <v>284</v>
      </c>
      <c r="R12">
        <f t="shared" si="18"/>
        <v>36</v>
      </c>
      <c r="S12">
        <f t="shared" si="3"/>
        <v>47</v>
      </c>
      <c r="T12" t="str">
        <f t="shared" si="4"/>
        <v xml:space="preserve">CurrentRatioBenchmarkFirstApproval_           </v>
      </c>
      <c r="U12" t="str">
        <f t="shared" si="19"/>
        <v xml:space="preserve">'$CurrentRatioBenchmarkFirstApproval_'             </v>
      </c>
      <c r="V12" t="str">
        <f t="shared" si="20"/>
        <v>$CurrentRatioBenchmarkFirstApproval_              = 0; // LiquidityRatios-CurrentRatio</v>
      </c>
      <c r="W12" t="str">
        <f t="shared" si="11"/>
        <v>$CurrentRatioBenchmarkFirstApproval_              =  $_POST['CurrentRatioBenchmarkFirstApproval_'];</v>
      </c>
      <c r="X12" t="str">
        <f t="shared" si="21"/>
        <v>localStorage.CurrentRatioBenchmarkFirstApproval_            = "&lt;?php echo $CurrentRatioBenchmarkFirstApproval_?&gt;" ;</v>
      </c>
      <c r="Y12" t="str">
        <f t="shared" si="22"/>
        <v>$CurrentRatioBenchmarkFirstApproval_             = $row["current_ratio_first_approval"];</v>
      </c>
      <c r="Z12" t="str">
        <f t="shared" si="15"/>
        <v xml:space="preserve">         localStorage.CurrentRatioBenchmarkFirstApproval_            =  document.BenchmarksOverrideForm.CurrentRatioBenchmarkFirstApproval_.value;</v>
      </c>
      <c r="AA12" t="str">
        <f t="shared" si="23"/>
        <v xml:space="preserve">         document.BenchmarksOverrideForm.CurrentRatioBenchmarkFirstApproval_.value  =  typeof(localStorage.CurrentRatioBenchmarkFirstApproval_) = "undefined"?"":localStorage.CurrentRatioBenchmarkFirstApproval_;</v>
      </c>
      <c r="AC12" t="str">
        <f t="shared" si="12"/>
        <v xml:space="preserve">       current_ratio_first_approval BOOLEAN NOT NULL,</v>
      </c>
      <c r="AD12" t="str">
        <f t="shared" si="14"/>
        <v xml:space="preserve">       current_ratio_first_approval,</v>
      </c>
      <c r="AE12" t="str">
        <f t="shared" si="13"/>
        <v xml:space="preserve">       '$CurrentRatioBenchmarkFirstApproval_',</v>
      </c>
      <c r="AF12" t="str">
        <f t="shared" si="5"/>
        <v xml:space="preserve">         if(row$[ratio] ==  'current_ratio_first_approval'                      )  { $CurrentRatioBenchmarkFirstApproval_              = row$['current_ratio_first_approval'                      ];</v>
      </c>
    </row>
    <row r="13" spans="1:32" x14ac:dyDescent="0.25">
      <c r="A13">
        <v>10</v>
      </c>
      <c r="B13" t="s">
        <v>749</v>
      </c>
      <c r="C13" s="3">
        <f t="shared" si="6"/>
        <v>36</v>
      </c>
      <c r="D13" s="3">
        <f t="shared" si="7"/>
        <v>46</v>
      </c>
      <c r="E13" s="7" t="str">
        <f t="shared" si="8"/>
        <v xml:space="preserve">CurrentRatioBenchmarkSecondApproval_          </v>
      </c>
      <c r="F13" t="s">
        <v>639</v>
      </c>
      <c r="G13" t="s">
        <v>742</v>
      </c>
      <c r="H13" s="3">
        <f t="shared" si="9"/>
        <v>29</v>
      </c>
      <c r="I13" s="3">
        <f t="shared" si="10"/>
        <v>50</v>
      </c>
      <c r="J13" s="7" t="str">
        <f t="shared" si="16"/>
        <v xml:space="preserve">'current_ratio_second_approval'                     </v>
      </c>
      <c r="K13" t="str">
        <f t="shared" si="0"/>
        <v>'CurrentRatioBenchmarkSecondApproval_'</v>
      </c>
      <c r="L13" t="str">
        <f t="shared" si="1"/>
        <v>$CurrentRatioBenchmarkSecondApproval_</v>
      </c>
      <c r="M13" t="str">
        <f t="shared" si="17"/>
        <v>'$CurrentRatioBenchmarkSecondApproval_'</v>
      </c>
      <c r="N13" t="str">
        <f t="shared" si="2"/>
        <v>localStorage.CurrentRatioBenchmarkSecondApproval_</v>
      </c>
      <c r="O13" t="s">
        <v>282</v>
      </c>
      <c r="P13" t="s">
        <v>283</v>
      </c>
      <c r="Q13" s="8" t="s">
        <v>284</v>
      </c>
      <c r="R13">
        <f t="shared" si="18"/>
        <v>37</v>
      </c>
      <c r="S13">
        <f t="shared" si="3"/>
        <v>47</v>
      </c>
      <c r="T13" t="str">
        <f t="shared" si="4"/>
        <v xml:space="preserve">CurrentRatioBenchmarkSecondApproval_          </v>
      </c>
      <c r="U13" t="str">
        <f t="shared" si="19"/>
        <v xml:space="preserve">'$CurrentRatioBenchmarkSecondApproval_'            </v>
      </c>
      <c r="V13" t="str">
        <f t="shared" si="20"/>
        <v>$CurrentRatioBenchmarkSecondApproval_             = 0; // LiquidityRatios-CurrentRatio</v>
      </c>
      <c r="W13" t="str">
        <f t="shared" si="11"/>
        <v>$CurrentRatioBenchmarkSecondApproval_             =  $_POST['CurrentRatioBenchmarkSecondApproval_'];</v>
      </c>
      <c r="X13" t="str">
        <f t="shared" si="21"/>
        <v>localStorage.CurrentRatioBenchmarkSecondApproval_           = "&lt;?php echo $CurrentRatioBenchmarkSecondApproval_?&gt;" ;</v>
      </c>
      <c r="Y13" t="str">
        <f t="shared" si="22"/>
        <v>$CurrentRatioBenchmarkSecondApproval_            = $row["current_ratio_second_approval"];</v>
      </c>
      <c r="Z13" t="str">
        <f t="shared" si="15"/>
        <v xml:space="preserve">         localStorage.CurrentRatioBenchmarkSecondApproval_           =  document.BenchmarksOverrideForm.CurrentRatioBenchmarkSecondApproval_.value;</v>
      </c>
      <c r="AA13" t="str">
        <f t="shared" si="23"/>
        <v xml:space="preserve">         document.BenchmarksOverrideForm.CurrentRatioBenchmarkSecondApproval_.value  =  typeof(localStorage.CurrentRatioBenchmarkSecondApproval_) = "undefined"?"":localStorage.CurrentRatioBenchmarkSecondApproval_;</v>
      </c>
      <c r="AC13" t="str">
        <f t="shared" si="12"/>
        <v xml:space="preserve">       current_ratio_second_approval BOOLEAN NOT NULL,</v>
      </c>
      <c r="AD13" t="str">
        <f t="shared" si="14"/>
        <v xml:space="preserve">       current_ratio_second_approval,</v>
      </c>
      <c r="AE13" t="str">
        <f t="shared" si="13"/>
        <v xml:space="preserve">       '$CurrentRatioBenchmarkSecondApproval_',</v>
      </c>
      <c r="AF13" t="str">
        <f t="shared" si="5"/>
        <v xml:space="preserve">         if(row$[ratio] ==  'current_ratio_second_approval'                     )  { $CurrentRatioBenchmarkSecondApproval_             = row$['current_ratio_second_approval'                     ];</v>
      </c>
    </row>
    <row r="14" spans="1:32" x14ac:dyDescent="0.25">
      <c r="A14">
        <v>11</v>
      </c>
      <c r="B14" t="s">
        <v>750</v>
      </c>
      <c r="C14" s="3">
        <f t="shared" si="6"/>
        <v>24</v>
      </c>
      <c r="D14" s="3">
        <f t="shared" si="7"/>
        <v>46</v>
      </c>
      <c r="E14" s="7" t="str">
        <f t="shared" si="8"/>
        <v xml:space="preserve">DebtorDaysBenchmarkType_                      </v>
      </c>
      <c r="F14" t="s">
        <v>640</v>
      </c>
      <c r="G14" t="s">
        <v>739</v>
      </c>
      <c r="H14" s="3">
        <f t="shared" si="9"/>
        <v>27</v>
      </c>
      <c r="I14" s="3">
        <f t="shared" si="10"/>
        <v>50</v>
      </c>
      <c r="J14" s="7" t="str">
        <f t="shared" si="16"/>
        <v xml:space="preserve">'debtor_days_bench_mark_type'                       </v>
      </c>
      <c r="K14" t="str">
        <f t="shared" si="0"/>
        <v>'DebtorDaysBenchmarkType_'</v>
      </c>
      <c r="L14" t="str">
        <f t="shared" si="1"/>
        <v>$DebtorDaysBenchmarkType_</v>
      </c>
      <c r="M14" t="str">
        <f t="shared" si="17"/>
        <v>'$DebtorDaysBenchmarkType_'</v>
      </c>
      <c r="N14" t="str">
        <f t="shared" si="2"/>
        <v>localStorage.DebtorDaysBenchmarkType_</v>
      </c>
      <c r="O14" t="s">
        <v>282</v>
      </c>
      <c r="P14" t="s">
        <v>285</v>
      </c>
      <c r="Q14" s="8" t="s">
        <v>286</v>
      </c>
      <c r="R14">
        <f t="shared" si="18"/>
        <v>25</v>
      </c>
      <c r="S14">
        <f t="shared" si="3"/>
        <v>47</v>
      </c>
      <c r="T14" t="str">
        <f t="shared" si="4"/>
        <v xml:space="preserve">DebtorDaysBenchmarkType_                      </v>
      </c>
      <c r="U14" t="str">
        <f t="shared" si="19"/>
        <v xml:space="preserve">'$DebtorDaysBenchmarkType_'                        </v>
      </c>
      <c r="V14" t="str">
        <f t="shared" si="20"/>
        <v>$DebtorDaysBenchmarkType_                         = 0; // LiquidityRatios-DebtorDays</v>
      </c>
      <c r="W14" t="str">
        <f t="shared" si="11"/>
        <v>$DebtorDaysBenchmarkType_                         =  $_POST['DebtorDaysBenchmarkType_'];</v>
      </c>
      <c r="X14" t="str">
        <f t="shared" si="21"/>
        <v>localStorage.DebtorDaysBenchmarkType_                       = "&lt;?php echo $DebtorDaysBenchmarkType_?&gt;" ;</v>
      </c>
      <c r="Y14" t="str">
        <f t="shared" si="22"/>
        <v>$DebtorDaysBenchmarkType_                        = $row["debtor_days_bench_mark_type"];</v>
      </c>
      <c r="Z14" t="str">
        <f t="shared" si="15"/>
        <v xml:space="preserve">         localStorage.DebtorDaysBenchmarkType_                       =  document.BenchmarksOverrideForm.DebtorDaysBenchmarkType_.value;</v>
      </c>
      <c r="AA14" t="str">
        <f>"         document.BenchmarksOverrideForm."&amp;B14&amp;".value"&amp;"  =  typeof("&amp;N14&amp;") = "&amp;CHAR(34)&amp;"undefined"&amp;CHAR(34)&amp;"?"&amp;CHAR(34)&amp;"Industry"&amp;CHAR(34)&amp;":"&amp;N14&amp;";"</f>
        <v xml:space="preserve">         document.BenchmarksOverrideForm.DebtorDaysBenchmarkType_.value  =  typeof(localStorage.DebtorDaysBenchmarkType_) = "undefined"?"Industry":localStorage.DebtorDaysBenchmarkType_;</v>
      </c>
      <c r="AC14" t="str">
        <f t="shared" si="12"/>
        <v xml:space="preserve">       debtor_days_bench_mark_type VARCHAR(50) NOT NULL,</v>
      </c>
      <c r="AD14" t="str">
        <f t="shared" si="14"/>
        <v xml:space="preserve">       debtor_days_bench_mark_type,</v>
      </c>
      <c r="AE14" t="str">
        <f t="shared" si="13"/>
        <v xml:space="preserve">       '$DebtorDaysBenchmarkType_',</v>
      </c>
      <c r="AF14" t="str">
        <f t="shared" si="5"/>
        <v xml:space="preserve">         if(row$[ratio] ==  'debtor_days_bench_mark_type'                       )  { $DebtorDaysBenchmarkType_                         = row$['debtor_days_bench_mark_type'                       ];</v>
      </c>
    </row>
    <row r="15" spans="1:32" x14ac:dyDescent="0.25">
      <c r="A15">
        <v>12</v>
      </c>
      <c r="B15" t="s">
        <v>751</v>
      </c>
      <c r="C15" s="3">
        <f t="shared" si="6"/>
        <v>31</v>
      </c>
      <c r="D15" s="3">
        <f t="shared" si="7"/>
        <v>46</v>
      </c>
      <c r="E15" s="7" t="str">
        <f t="shared" si="8"/>
        <v xml:space="preserve">DebtorDaysPolicyBenchmarkValue_               </v>
      </c>
      <c r="F15" t="s">
        <v>641</v>
      </c>
      <c r="G15" t="s">
        <v>449</v>
      </c>
      <c r="H15" s="3">
        <f t="shared" si="9"/>
        <v>34</v>
      </c>
      <c r="I15" s="3">
        <f t="shared" si="10"/>
        <v>50</v>
      </c>
      <c r="J15" s="7" t="str">
        <f t="shared" si="16"/>
        <v xml:space="preserve">'debtor_days_policy_benchmark_value'                </v>
      </c>
      <c r="K15" t="str">
        <f t="shared" si="0"/>
        <v>'DebtorDaysPolicyBenchmarkValue_'</v>
      </c>
      <c r="L15" t="str">
        <f t="shared" si="1"/>
        <v>$DebtorDaysPolicyBenchmarkValue_</v>
      </c>
      <c r="M15" t="str">
        <f t="shared" si="17"/>
        <v>'$DebtorDaysPolicyBenchmarkValue_'</v>
      </c>
      <c r="N15" t="str">
        <f t="shared" si="2"/>
        <v>localStorage.DebtorDaysPolicyBenchmarkValue_</v>
      </c>
      <c r="O15" t="s">
        <v>282</v>
      </c>
      <c r="P15" t="s">
        <v>285</v>
      </c>
      <c r="Q15" s="8" t="s">
        <v>286</v>
      </c>
      <c r="R15">
        <f t="shared" si="18"/>
        <v>32</v>
      </c>
      <c r="S15">
        <f t="shared" si="3"/>
        <v>47</v>
      </c>
      <c r="T15" t="str">
        <f t="shared" si="4"/>
        <v xml:space="preserve">DebtorDaysPolicyBenchmarkValue_               </v>
      </c>
      <c r="U15" t="str">
        <f t="shared" si="19"/>
        <v xml:space="preserve">'$DebtorDaysPolicyBenchmarkValue_'                 </v>
      </c>
      <c r="V15" t="str">
        <f t="shared" si="20"/>
        <v>$DebtorDaysPolicyBenchmarkValue_                  = 0; // LiquidityRatios-DebtorDays</v>
      </c>
      <c r="W15" t="str">
        <f t="shared" si="11"/>
        <v>$DebtorDaysPolicyBenchmarkValue_                  =  $_POST['DebtorDaysPolicyBenchmarkValue_'];</v>
      </c>
      <c r="X15" t="str">
        <f t="shared" si="21"/>
        <v>localStorage.DebtorDaysPolicyBenchmarkValue_                = "&lt;?php echo $DebtorDaysPolicyBenchmarkValue_?&gt;" ;</v>
      </c>
      <c r="Y15" t="str">
        <f t="shared" si="22"/>
        <v>$DebtorDaysPolicyBenchmarkValue_                 = $row["debtor_days_policy_benchmark_value"];</v>
      </c>
      <c r="Z15" t="str">
        <f t="shared" si="15"/>
        <v xml:space="preserve">         localStorage.DebtorDaysPolicyBenchmarkValue_                =  document.BenchmarksOverrideForm.DebtorDaysPolicyBenchmarkValue_.value;</v>
      </c>
      <c r="AA15" t="str">
        <f t="shared" ref="AA15:AA20" si="24">"         document.BenchmarksOverrideForm."&amp;B15&amp;".value"&amp;"  =  typeof("&amp;N15&amp;") = "&amp;CHAR(34)&amp;"undefined"&amp;CHAR(34)&amp;"?"&amp;CHAR(34)&amp;CHAR(34)&amp;":"&amp;N15&amp;";"</f>
        <v xml:space="preserve">         document.BenchmarksOverrideForm.DebtorDaysPolicyBenchmarkValue_.value  =  typeof(localStorage.DebtorDaysPolicyBenchmarkValue_) = "undefined"?"":localStorage.DebtorDaysPolicyBenchmarkValue_;</v>
      </c>
      <c r="AC15" t="str">
        <f t="shared" si="12"/>
        <v xml:space="preserve">       debtor_days_policy_benchmark_value FLOAT NOT NULL,</v>
      </c>
      <c r="AD15" t="str">
        <f t="shared" si="14"/>
        <v xml:space="preserve">       debtor_days_policy_benchmark_value,</v>
      </c>
      <c r="AE15" t="str">
        <f t="shared" si="13"/>
        <v xml:space="preserve">       '$DebtorDaysPolicyBenchmarkValue_',</v>
      </c>
      <c r="AF15" t="str">
        <f t="shared" si="5"/>
        <v xml:space="preserve">         if(row$[ratio] ==  'debtor_days_policy_benchmark_value'                )  { $DebtorDaysPolicyBenchmarkValue_                  = row$['debtor_days_policy_benchmark_value'                ];</v>
      </c>
    </row>
    <row r="16" spans="1:32" x14ac:dyDescent="0.25">
      <c r="A16">
        <v>13</v>
      </c>
      <c r="B16" t="s">
        <v>752</v>
      </c>
      <c r="C16" s="3">
        <f t="shared" si="6"/>
        <v>32</v>
      </c>
      <c r="D16" s="3">
        <f t="shared" si="7"/>
        <v>46</v>
      </c>
      <c r="E16" s="7" t="str">
        <f t="shared" si="8"/>
        <v xml:space="preserve">DebtorDaysOverrideBenchmarkType_              </v>
      </c>
      <c r="F16" t="s">
        <v>642</v>
      </c>
      <c r="G16" t="s">
        <v>739</v>
      </c>
      <c r="H16" s="3">
        <f t="shared" si="9"/>
        <v>35</v>
      </c>
      <c r="I16" s="3">
        <f t="shared" si="10"/>
        <v>50</v>
      </c>
      <c r="J16" s="7" t="str">
        <f t="shared" si="16"/>
        <v xml:space="preserve">'debtor_days_override_benchmark_type'               </v>
      </c>
      <c r="K16" t="str">
        <f t="shared" si="0"/>
        <v>'DebtorDaysOverrideBenchmarkType_'</v>
      </c>
      <c r="L16" t="str">
        <f t="shared" si="1"/>
        <v>$DebtorDaysOverrideBenchmarkType_</v>
      </c>
      <c r="M16" t="str">
        <f t="shared" si="17"/>
        <v>'$DebtorDaysOverrideBenchmarkType_'</v>
      </c>
      <c r="N16" t="str">
        <f t="shared" si="2"/>
        <v>localStorage.DebtorDaysOverrideBenchmarkType_</v>
      </c>
      <c r="O16" t="s">
        <v>282</v>
      </c>
      <c r="P16" t="s">
        <v>285</v>
      </c>
      <c r="Q16" s="8" t="s">
        <v>286</v>
      </c>
      <c r="R16">
        <f t="shared" si="18"/>
        <v>33</v>
      </c>
      <c r="S16">
        <f t="shared" si="3"/>
        <v>47</v>
      </c>
      <c r="T16" t="str">
        <f t="shared" si="4"/>
        <v xml:space="preserve">DebtorDaysOverrideBenchmarkType_              </v>
      </c>
      <c r="U16" t="str">
        <f t="shared" si="19"/>
        <v xml:space="preserve">'$DebtorDaysOverrideBenchmarkType_'                </v>
      </c>
      <c r="V16" t="str">
        <f t="shared" si="20"/>
        <v>$DebtorDaysOverrideBenchmarkType_                 = 0; // LiquidityRatios-DebtorDays</v>
      </c>
      <c r="W16" t="str">
        <f t="shared" si="11"/>
        <v>$DebtorDaysOverrideBenchmarkType_                 =  $_POST['DebtorDaysOverrideBenchmarkType_'];</v>
      </c>
      <c r="X16" t="str">
        <f t="shared" si="21"/>
        <v>localStorage.DebtorDaysOverrideBenchmarkType_               = "&lt;?php echo $DebtorDaysOverrideBenchmarkType_?&gt;" ;</v>
      </c>
      <c r="Y16" t="str">
        <f t="shared" si="22"/>
        <v>$DebtorDaysOverrideBenchmarkType_                = $row["debtor_days_override_benchmark_type"];</v>
      </c>
      <c r="Z16" t="str">
        <f t="shared" si="15"/>
        <v xml:space="preserve">         localStorage.DebtorDaysOverrideBenchmarkType_               =  document.BenchmarksOverrideForm.DebtorDaysOverrideBenchmarkType_.value;</v>
      </c>
      <c r="AA16" t="str">
        <f t="shared" si="24"/>
        <v xml:space="preserve">         document.BenchmarksOverrideForm.DebtorDaysOverrideBenchmarkType_.value  =  typeof(localStorage.DebtorDaysOverrideBenchmarkType_) = "undefined"?"":localStorage.DebtorDaysOverrideBenchmarkType_;</v>
      </c>
      <c r="AC16" t="str">
        <f t="shared" si="12"/>
        <v xml:space="preserve">       debtor_days_override_benchmark_type VARCHAR(50) NOT NULL,</v>
      </c>
      <c r="AD16" t="str">
        <f t="shared" si="14"/>
        <v xml:space="preserve">       debtor_days_override_benchmark_type,</v>
      </c>
      <c r="AE16" t="str">
        <f t="shared" si="13"/>
        <v xml:space="preserve">       '$DebtorDaysOverrideBenchmarkType_',</v>
      </c>
      <c r="AF16" t="str">
        <f t="shared" si="5"/>
        <v xml:space="preserve">         if(row$[ratio] ==  'debtor_days_override_benchmark_type'               )  { $DebtorDaysOverrideBenchmarkType_                 = row$['debtor_days_override_benchmark_type'               ];</v>
      </c>
    </row>
    <row r="17" spans="1:32" x14ac:dyDescent="0.25">
      <c r="A17">
        <v>14</v>
      </c>
      <c r="B17" t="s">
        <v>753</v>
      </c>
      <c r="C17" s="3">
        <f t="shared" si="6"/>
        <v>33</v>
      </c>
      <c r="D17" s="3">
        <f t="shared" si="7"/>
        <v>46</v>
      </c>
      <c r="E17" s="7" t="str">
        <f t="shared" si="8"/>
        <v xml:space="preserve">DebtorDaysOverrideBenchmarkValue_             </v>
      </c>
      <c r="F17" t="s">
        <v>643</v>
      </c>
      <c r="G17" t="s">
        <v>449</v>
      </c>
      <c r="H17" s="3">
        <f t="shared" si="9"/>
        <v>36</v>
      </c>
      <c r="I17" s="3">
        <f t="shared" si="10"/>
        <v>50</v>
      </c>
      <c r="J17" s="7" t="str">
        <f t="shared" si="16"/>
        <v xml:space="preserve">'debtor_days_override_benchmark_value'              </v>
      </c>
      <c r="K17" t="str">
        <f t="shared" si="0"/>
        <v>'DebtorDaysOverrideBenchmarkValue_'</v>
      </c>
      <c r="L17" t="str">
        <f t="shared" si="1"/>
        <v>$DebtorDaysOverrideBenchmarkValue_</v>
      </c>
      <c r="M17" t="str">
        <f t="shared" si="17"/>
        <v>'$DebtorDaysOverrideBenchmarkValue_'</v>
      </c>
      <c r="N17" t="str">
        <f t="shared" si="2"/>
        <v>localStorage.DebtorDaysOverrideBenchmarkValue_</v>
      </c>
      <c r="O17" t="s">
        <v>282</v>
      </c>
      <c r="P17" t="s">
        <v>285</v>
      </c>
      <c r="Q17" s="8" t="s">
        <v>286</v>
      </c>
      <c r="R17">
        <f t="shared" si="18"/>
        <v>34</v>
      </c>
      <c r="S17">
        <f t="shared" si="3"/>
        <v>47</v>
      </c>
      <c r="T17" t="str">
        <f t="shared" si="4"/>
        <v xml:space="preserve">DebtorDaysOverrideBenchmarkValue_             </v>
      </c>
      <c r="U17" t="str">
        <f t="shared" si="19"/>
        <v xml:space="preserve">'$DebtorDaysOverrideBenchmarkValue_'               </v>
      </c>
      <c r="V17" t="str">
        <f t="shared" si="20"/>
        <v>$DebtorDaysOverrideBenchmarkValue_                = 0; // LiquidityRatios-DebtorDays</v>
      </c>
      <c r="W17" t="str">
        <f t="shared" si="11"/>
        <v>$DebtorDaysOverrideBenchmarkValue_                =  $_POST['DebtorDaysOverrideBenchmarkValue_'];</v>
      </c>
      <c r="X17" t="str">
        <f t="shared" si="21"/>
        <v>localStorage.DebtorDaysOverrideBenchmarkValue_              = "&lt;?php echo $DebtorDaysOverrideBenchmarkValue_?&gt;" ;</v>
      </c>
      <c r="Y17" t="str">
        <f t="shared" si="22"/>
        <v>$DebtorDaysOverrideBenchmarkValue_               = $row["debtor_days_override_benchmark_value"];</v>
      </c>
      <c r="Z17" t="str">
        <f t="shared" si="15"/>
        <v xml:space="preserve">         localStorage.DebtorDaysOverrideBenchmarkValue_              =  document.BenchmarksOverrideForm.DebtorDaysOverrideBenchmarkValue_.value;</v>
      </c>
      <c r="AA17" t="str">
        <f t="shared" si="24"/>
        <v xml:space="preserve">         document.BenchmarksOverrideForm.DebtorDaysOverrideBenchmarkValue_.value  =  typeof(localStorage.DebtorDaysOverrideBenchmarkValue_) = "undefined"?"":localStorage.DebtorDaysOverrideBenchmarkValue_;</v>
      </c>
      <c r="AC17" t="str">
        <f t="shared" si="12"/>
        <v xml:space="preserve">       debtor_days_override_benchmark_value FLOAT NOT NULL,</v>
      </c>
      <c r="AD17" t="str">
        <f t="shared" si="14"/>
        <v xml:space="preserve">       debtor_days_override_benchmark_value,</v>
      </c>
      <c r="AE17" t="str">
        <f t="shared" si="13"/>
        <v xml:space="preserve">       '$DebtorDaysOverrideBenchmarkValue_',</v>
      </c>
      <c r="AF17" t="str">
        <f t="shared" si="5"/>
        <v xml:space="preserve">         if(row$[ratio] ==  'debtor_days_override_benchmark_value'              )  { $DebtorDaysOverrideBenchmarkValue_                = row$['debtor_days_override_benchmark_value'              ];</v>
      </c>
    </row>
    <row r="18" spans="1:32" x14ac:dyDescent="0.25">
      <c r="A18">
        <v>15</v>
      </c>
      <c r="B18" t="s">
        <v>754</v>
      </c>
      <c r="C18" s="3">
        <f t="shared" si="6"/>
        <v>26</v>
      </c>
      <c r="D18" s="3">
        <f t="shared" si="7"/>
        <v>46</v>
      </c>
      <c r="E18" s="7" t="str">
        <f t="shared" si="8"/>
        <v xml:space="preserve">DebtorDaysOverrideComment_                    </v>
      </c>
      <c r="F18" t="s">
        <v>644</v>
      </c>
      <c r="G18" t="s">
        <v>457</v>
      </c>
      <c r="H18" s="3">
        <f t="shared" si="9"/>
        <v>28</v>
      </c>
      <c r="I18" s="3">
        <f t="shared" si="10"/>
        <v>50</v>
      </c>
      <c r="J18" s="7" t="str">
        <f t="shared" si="16"/>
        <v xml:space="preserve">'debtor_days_override_comment'                      </v>
      </c>
      <c r="K18" t="str">
        <f t="shared" si="0"/>
        <v>'DebtorDaysOverrideComment_'</v>
      </c>
      <c r="L18" t="str">
        <f t="shared" si="1"/>
        <v>$DebtorDaysOverrideComment_</v>
      </c>
      <c r="M18" t="str">
        <f t="shared" si="17"/>
        <v>'$DebtorDaysOverrideComment_'</v>
      </c>
      <c r="N18" t="str">
        <f t="shared" si="2"/>
        <v>localStorage.DebtorDaysOverrideComment_</v>
      </c>
      <c r="O18" t="s">
        <v>282</v>
      </c>
      <c r="P18" t="s">
        <v>285</v>
      </c>
      <c r="Q18" s="8" t="s">
        <v>286</v>
      </c>
      <c r="R18">
        <f t="shared" si="18"/>
        <v>27</v>
      </c>
      <c r="S18">
        <f t="shared" si="3"/>
        <v>47</v>
      </c>
      <c r="T18" t="str">
        <f t="shared" si="4"/>
        <v xml:space="preserve">DebtorDaysOverrideComment_                    </v>
      </c>
      <c r="U18" t="str">
        <f t="shared" si="19"/>
        <v xml:space="preserve">'$DebtorDaysOverrideComment_'                      </v>
      </c>
      <c r="V18" t="str">
        <f t="shared" si="20"/>
        <v>$DebtorDaysOverrideComment_                       = 0; // LiquidityRatios-DebtorDays</v>
      </c>
      <c r="W18" t="str">
        <f t="shared" si="11"/>
        <v>$DebtorDaysOverrideComment_                       =  $_POST['DebtorDaysOverrideComment_'];</v>
      </c>
      <c r="X18" t="str">
        <f t="shared" si="21"/>
        <v>localStorage.DebtorDaysOverrideComment_                     = "&lt;?php echo $DebtorDaysOverrideComment_?&gt;" ;</v>
      </c>
      <c r="Y18" t="str">
        <f t="shared" si="22"/>
        <v>$DebtorDaysOverrideComment_                      = $row["debtor_days_override_comment"];</v>
      </c>
      <c r="Z18" t="str">
        <f t="shared" si="15"/>
        <v xml:space="preserve">         localStorage.DebtorDaysOverrideComment_                     =  document.BenchmarksOverrideForm.DebtorDaysOverrideComment_.value;</v>
      </c>
      <c r="AA18" t="str">
        <f t="shared" si="24"/>
        <v xml:space="preserve">         document.BenchmarksOverrideForm.DebtorDaysOverrideComment_.value  =  typeof(localStorage.DebtorDaysOverrideComment_) = "undefined"?"":localStorage.DebtorDaysOverrideComment_;</v>
      </c>
      <c r="AC18" t="str">
        <f t="shared" si="12"/>
        <v xml:space="preserve">       debtor_days_override_comment VARCHAR(200) NOT NULL,</v>
      </c>
      <c r="AD18" t="str">
        <f t="shared" si="14"/>
        <v xml:space="preserve">       debtor_days_override_comment,</v>
      </c>
      <c r="AE18" t="str">
        <f t="shared" si="13"/>
        <v xml:space="preserve">       '$DebtorDaysOverrideComment_',</v>
      </c>
      <c r="AF18" t="str">
        <f t="shared" si="5"/>
        <v xml:space="preserve">         if(row$[ratio] ==  'debtor_days_override_comment'                      )  { $DebtorDaysOverrideComment_                       = row$['debtor_days_override_comment'                      ];</v>
      </c>
    </row>
    <row r="19" spans="1:32" x14ac:dyDescent="0.25">
      <c r="A19">
        <v>16</v>
      </c>
      <c r="B19" t="s">
        <v>755</v>
      </c>
      <c r="C19" s="3">
        <f t="shared" si="6"/>
        <v>33</v>
      </c>
      <c r="D19" s="3">
        <f t="shared" si="7"/>
        <v>46</v>
      </c>
      <c r="E19" s="7" t="str">
        <f t="shared" si="8"/>
        <v xml:space="preserve">DebtorDaysBenchmarkFirstApproval_             </v>
      </c>
      <c r="F19" t="s">
        <v>645</v>
      </c>
      <c r="G19" t="s">
        <v>742</v>
      </c>
      <c r="H19" s="3">
        <f t="shared" si="9"/>
        <v>26</v>
      </c>
      <c r="I19" s="3">
        <f t="shared" si="10"/>
        <v>50</v>
      </c>
      <c r="J19" s="7" t="str">
        <f t="shared" si="16"/>
        <v xml:space="preserve">'debtor_days_first_approval'                        </v>
      </c>
      <c r="K19" t="str">
        <f t="shared" si="0"/>
        <v>'DebtorDaysBenchmarkFirstApproval_'</v>
      </c>
      <c r="L19" t="str">
        <f t="shared" si="1"/>
        <v>$DebtorDaysBenchmarkFirstApproval_</v>
      </c>
      <c r="M19" t="str">
        <f t="shared" si="17"/>
        <v>'$DebtorDaysBenchmarkFirstApproval_'</v>
      </c>
      <c r="N19" t="str">
        <f t="shared" si="2"/>
        <v>localStorage.DebtorDaysBenchmarkFirstApproval_</v>
      </c>
      <c r="O19" t="s">
        <v>282</v>
      </c>
      <c r="P19" t="s">
        <v>285</v>
      </c>
      <c r="Q19" s="8" t="s">
        <v>286</v>
      </c>
      <c r="R19">
        <f t="shared" si="18"/>
        <v>34</v>
      </c>
      <c r="S19">
        <f t="shared" si="3"/>
        <v>47</v>
      </c>
      <c r="T19" t="str">
        <f t="shared" si="4"/>
        <v xml:space="preserve">DebtorDaysBenchmarkFirstApproval_             </v>
      </c>
      <c r="U19" t="str">
        <f t="shared" si="19"/>
        <v xml:space="preserve">'$DebtorDaysBenchmarkFirstApproval_'               </v>
      </c>
      <c r="V19" t="str">
        <f t="shared" si="20"/>
        <v>$DebtorDaysBenchmarkFirstApproval_                = 0; // LiquidityRatios-DebtorDays</v>
      </c>
      <c r="W19" t="str">
        <f t="shared" si="11"/>
        <v>$DebtorDaysBenchmarkFirstApproval_                =  $_POST['DebtorDaysBenchmarkFirstApproval_'];</v>
      </c>
      <c r="X19" t="str">
        <f t="shared" si="21"/>
        <v>localStorage.DebtorDaysBenchmarkFirstApproval_              = "&lt;?php echo $DebtorDaysBenchmarkFirstApproval_?&gt;" ;</v>
      </c>
      <c r="Y19" t="str">
        <f t="shared" si="22"/>
        <v>$DebtorDaysBenchmarkFirstApproval_               = $row["debtor_days_first_approval"];</v>
      </c>
      <c r="Z19" t="str">
        <f t="shared" si="15"/>
        <v xml:space="preserve">         localStorage.DebtorDaysBenchmarkFirstApproval_              =  document.BenchmarksOverrideForm.DebtorDaysBenchmarkFirstApproval_.value;</v>
      </c>
      <c r="AA19" t="str">
        <f t="shared" si="24"/>
        <v xml:space="preserve">         document.BenchmarksOverrideForm.DebtorDaysBenchmarkFirstApproval_.value  =  typeof(localStorage.DebtorDaysBenchmarkFirstApproval_) = "undefined"?"":localStorage.DebtorDaysBenchmarkFirstApproval_;</v>
      </c>
      <c r="AC19" t="str">
        <f t="shared" si="12"/>
        <v xml:space="preserve">       debtor_days_first_approval BOOLEAN NOT NULL,</v>
      </c>
      <c r="AD19" t="str">
        <f t="shared" si="14"/>
        <v xml:space="preserve">       debtor_days_first_approval,</v>
      </c>
      <c r="AE19" t="str">
        <f t="shared" si="13"/>
        <v xml:space="preserve">       '$DebtorDaysBenchmarkFirstApproval_',</v>
      </c>
      <c r="AF19" t="str">
        <f t="shared" si="5"/>
        <v xml:space="preserve">         if(row$[ratio] ==  'debtor_days_first_approval'                        )  { $DebtorDaysBenchmarkFirstApproval_                = row$['debtor_days_first_approval'                        ];</v>
      </c>
    </row>
    <row r="20" spans="1:32" x14ac:dyDescent="0.25">
      <c r="A20">
        <v>17</v>
      </c>
      <c r="B20" t="s">
        <v>756</v>
      </c>
      <c r="C20" s="3">
        <f t="shared" si="6"/>
        <v>34</v>
      </c>
      <c r="D20" s="3">
        <f t="shared" si="7"/>
        <v>46</v>
      </c>
      <c r="E20" s="7" t="str">
        <f t="shared" si="8"/>
        <v xml:space="preserve">DebtorDaysBenchmarkSecondApproval_            </v>
      </c>
      <c r="F20" t="s">
        <v>646</v>
      </c>
      <c r="G20" t="s">
        <v>742</v>
      </c>
      <c r="H20" s="3">
        <f t="shared" si="9"/>
        <v>27</v>
      </c>
      <c r="I20" s="3">
        <f t="shared" si="10"/>
        <v>50</v>
      </c>
      <c r="J20" s="7" t="str">
        <f t="shared" si="16"/>
        <v xml:space="preserve">'debtor_days_second_approval'                       </v>
      </c>
      <c r="K20" t="str">
        <f t="shared" si="0"/>
        <v>'DebtorDaysBenchmarkSecondApproval_'</v>
      </c>
      <c r="L20" t="str">
        <f t="shared" si="1"/>
        <v>$DebtorDaysBenchmarkSecondApproval_</v>
      </c>
      <c r="M20" t="str">
        <f t="shared" si="17"/>
        <v>'$DebtorDaysBenchmarkSecondApproval_'</v>
      </c>
      <c r="N20" t="str">
        <f t="shared" si="2"/>
        <v>localStorage.DebtorDaysBenchmarkSecondApproval_</v>
      </c>
      <c r="O20" t="s">
        <v>282</v>
      </c>
      <c r="P20" t="s">
        <v>285</v>
      </c>
      <c r="Q20" s="8" t="s">
        <v>286</v>
      </c>
      <c r="R20">
        <f t="shared" si="18"/>
        <v>35</v>
      </c>
      <c r="S20">
        <f t="shared" si="3"/>
        <v>47</v>
      </c>
      <c r="T20" t="str">
        <f t="shared" si="4"/>
        <v xml:space="preserve">DebtorDaysBenchmarkSecondApproval_            </v>
      </c>
      <c r="U20" t="str">
        <f t="shared" si="19"/>
        <v xml:space="preserve">'$DebtorDaysBenchmarkSecondApproval_'              </v>
      </c>
      <c r="V20" t="str">
        <f t="shared" si="20"/>
        <v>$DebtorDaysBenchmarkSecondApproval_               = 0; // LiquidityRatios-DebtorDays</v>
      </c>
      <c r="W20" t="str">
        <f t="shared" si="11"/>
        <v>$DebtorDaysBenchmarkSecondApproval_               =  $_POST['DebtorDaysBenchmarkSecondApproval_'];</v>
      </c>
      <c r="X20" t="str">
        <f t="shared" si="21"/>
        <v>localStorage.DebtorDaysBenchmarkSecondApproval_             = "&lt;?php echo $DebtorDaysBenchmarkSecondApproval_?&gt;" ;</v>
      </c>
      <c r="Y20" t="str">
        <f t="shared" si="22"/>
        <v>$DebtorDaysBenchmarkSecondApproval_              = $row["debtor_days_second_approval"];</v>
      </c>
      <c r="Z20" t="str">
        <f t="shared" si="15"/>
        <v xml:space="preserve">         localStorage.DebtorDaysBenchmarkSecondApproval_             =  document.BenchmarksOverrideForm.DebtorDaysBenchmarkSecondApproval_.value;</v>
      </c>
      <c r="AA20" t="str">
        <f t="shared" si="24"/>
        <v xml:space="preserve">         document.BenchmarksOverrideForm.DebtorDaysBenchmarkSecondApproval_.value  =  typeof(localStorage.DebtorDaysBenchmarkSecondApproval_) = "undefined"?"":localStorage.DebtorDaysBenchmarkSecondApproval_;</v>
      </c>
      <c r="AC20" t="str">
        <f t="shared" si="12"/>
        <v xml:space="preserve">       debtor_days_second_approval BOOLEAN NOT NULL,</v>
      </c>
      <c r="AD20" t="str">
        <f t="shared" si="14"/>
        <v xml:space="preserve">       debtor_days_second_approval,</v>
      </c>
      <c r="AE20" t="str">
        <f t="shared" si="13"/>
        <v xml:space="preserve">       '$DebtorDaysBenchmarkSecondApproval_',</v>
      </c>
      <c r="AF20" t="str">
        <f t="shared" si="5"/>
        <v xml:space="preserve">         if(row$[ratio] ==  'debtor_days_second_approval'                       )  { $DebtorDaysBenchmarkSecondApproval_               = row$['debtor_days_second_approval'                       ];</v>
      </c>
    </row>
    <row r="21" spans="1:32" x14ac:dyDescent="0.25">
      <c r="A21">
        <v>18</v>
      </c>
      <c r="B21" t="s">
        <v>757</v>
      </c>
      <c r="C21" s="3">
        <f t="shared" si="6"/>
        <v>26</v>
      </c>
      <c r="D21" s="3">
        <f t="shared" si="7"/>
        <v>46</v>
      </c>
      <c r="E21" s="7" t="str">
        <f t="shared" si="8"/>
        <v xml:space="preserve">CreditorDaysBenchmarkType_                    </v>
      </c>
      <c r="F21" t="s">
        <v>647</v>
      </c>
      <c r="G21" t="s">
        <v>739</v>
      </c>
      <c r="H21" s="3">
        <f t="shared" si="9"/>
        <v>29</v>
      </c>
      <c r="I21" s="3">
        <f t="shared" si="10"/>
        <v>50</v>
      </c>
      <c r="J21" s="7" t="str">
        <f t="shared" si="16"/>
        <v xml:space="preserve">'creditor_days_bench_mark_type'                     </v>
      </c>
      <c r="K21" t="str">
        <f t="shared" si="0"/>
        <v>'CreditorDaysBenchmarkType_'</v>
      </c>
      <c r="L21" t="str">
        <f t="shared" si="1"/>
        <v>$CreditorDaysBenchmarkType_</v>
      </c>
      <c r="M21" t="str">
        <f t="shared" si="17"/>
        <v>'$CreditorDaysBenchmarkType_'</v>
      </c>
      <c r="N21" t="str">
        <f t="shared" si="2"/>
        <v>localStorage.CreditorDaysBenchmarkType_</v>
      </c>
      <c r="O21" t="s">
        <v>282</v>
      </c>
      <c r="P21" t="s">
        <v>287</v>
      </c>
      <c r="Q21" s="8" t="s">
        <v>286</v>
      </c>
      <c r="R21">
        <f t="shared" si="18"/>
        <v>27</v>
      </c>
      <c r="S21">
        <f t="shared" si="3"/>
        <v>47</v>
      </c>
      <c r="T21" t="str">
        <f t="shared" si="4"/>
        <v xml:space="preserve">CreditorDaysBenchmarkType_                    </v>
      </c>
      <c r="U21" t="str">
        <f t="shared" si="19"/>
        <v xml:space="preserve">'$CreditorDaysBenchmarkType_'                      </v>
      </c>
      <c r="V21" t="str">
        <f t="shared" si="20"/>
        <v>$CreditorDaysBenchmarkType_                       = 0; // LiquidityRatios-CreditorDays</v>
      </c>
      <c r="W21" t="str">
        <f t="shared" si="11"/>
        <v>$CreditorDaysBenchmarkType_                       =  $_POST['CreditorDaysBenchmarkType_'];</v>
      </c>
      <c r="X21" t="str">
        <f t="shared" si="21"/>
        <v>localStorage.CreditorDaysBenchmarkType_                     = "&lt;?php echo $CreditorDaysBenchmarkType_?&gt;" ;</v>
      </c>
      <c r="Y21" t="str">
        <f t="shared" si="22"/>
        <v>$CreditorDaysBenchmarkType_                      = $row["creditor_days_bench_mark_type"];</v>
      </c>
      <c r="Z21" t="str">
        <f t="shared" si="15"/>
        <v xml:space="preserve">         localStorage.CreditorDaysBenchmarkType_                     =  document.BenchmarksOverrideForm.CreditorDaysBenchmarkType_.value;</v>
      </c>
      <c r="AA21" t="str">
        <f>"         document.BenchmarksOverrideForm."&amp;B21&amp;".value"&amp;"  =  typeof("&amp;N21&amp;") = "&amp;CHAR(34)&amp;"undefined"&amp;CHAR(34)&amp;"?"&amp;CHAR(34)&amp;"Industry"&amp;CHAR(34)&amp;":"&amp;N21&amp;";"</f>
        <v xml:space="preserve">         document.BenchmarksOverrideForm.CreditorDaysBenchmarkType_.value  =  typeof(localStorage.CreditorDaysBenchmarkType_) = "undefined"?"Industry":localStorage.CreditorDaysBenchmarkType_;</v>
      </c>
      <c r="AC21" t="str">
        <f t="shared" si="12"/>
        <v xml:space="preserve">       creditor_days_bench_mark_type VARCHAR(50) NOT NULL,</v>
      </c>
      <c r="AD21" t="str">
        <f t="shared" si="14"/>
        <v xml:space="preserve">       creditor_days_bench_mark_type,</v>
      </c>
      <c r="AE21" t="str">
        <f t="shared" si="13"/>
        <v xml:space="preserve">       '$CreditorDaysBenchmarkType_',</v>
      </c>
      <c r="AF21" t="str">
        <f t="shared" si="5"/>
        <v xml:space="preserve">         if(row$[ratio] ==  'creditor_days_bench_mark_type'                     )  { $CreditorDaysBenchmarkType_                       = row$['creditor_days_bench_mark_type'                     ];</v>
      </c>
    </row>
    <row r="22" spans="1:32" x14ac:dyDescent="0.25">
      <c r="A22">
        <v>19</v>
      </c>
      <c r="B22" t="s">
        <v>758</v>
      </c>
      <c r="C22" s="3">
        <f t="shared" si="6"/>
        <v>33</v>
      </c>
      <c r="D22" s="3">
        <f t="shared" si="7"/>
        <v>46</v>
      </c>
      <c r="E22" s="7" t="str">
        <f t="shared" si="8"/>
        <v xml:space="preserve">CreditorDaysPolicyBenchmarkValue_             </v>
      </c>
      <c r="F22" t="s">
        <v>648</v>
      </c>
      <c r="G22" t="s">
        <v>449</v>
      </c>
      <c r="H22" s="3">
        <f t="shared" si="9"/>
        <v>36</v>
      </c>
      <c r="I22" s="3">
        <f t="shared" si="10"/>
        <v>50</v>
      </c>
      <c r="J22" s="7" t="str">
        <f t="shared" si="16"/>
        <v xml:space="preserve">'creditor_days_policy_benchmark_value'              </v>
      </c>
      <c r="K22" t="str">
        <f t="shared" si="0"/>
        <v>'CreditorDaysPolicyBenchmarkValue_'</v>
      </c>
      <c r="L22" t="str">
        <f t="shared" si="1"/>
        <v>$CreditorDaysPolicyBenchmarkValue_</v>
      </c>
      <c r="M22" t="str">
        <f t="shared" si="17"/>
        <v>'$CreditorDaysPolicyBenchmarkValue_'</v>
      </c>
      <c r="N22" t="str">
        <f t="shared" si="2"/>
        <v>localStorage.CreditorDaysPolicyBenchmarkValue_</v>
      </c>
      <c r="O22" t="s">
        <v>282</v>
      </c>
      <c r="P22" t="s">
        <v>287</v>
      </c>
      <c r="Q22" s="8" t="s">
        <v>286</v>
      </c>
      <c r="R22">
        <f t="shared" si="18"/>
        <v>34</v>
      </c>
      <c r="S22">
        <f t="shared" si="3"/>
        <v>47</v>
      </c>
      <c r="T22" t="str">
        <f t="shared" si="4"/>
        <v xml:space="preserve">CreditorDaysPolicyBenchmarkValue_             </v>
      </c>
      <c r="U22" t="str">
        <f t="shared" si="19"/>
        <v xml:space="preserve">'$CreditorDaysPolicyBenchmarkValue_'               </v>
      </c>
      <c r="V22" t="str">
        <f t="shared" si="20"/>
        <v>$CreditorDaysPolicyBenchmarkValue_                = 0; // LiquidityRatios-CreditorDays</v>
      </c>
      <c r="W22" t="str">
        <f t="shared" si="11"/>
        <v>$CreditorDaysPolicyBenchmarkValue_                =  $_POST['CreditorDaysPolicyBenchmarkValue_'];</v>
      </c>
      <c r="X22" t="str">
        <f t="shared" si="21"/>
        <v>localStorage.CreditorDaysPolicyBenchmarkValue_              = "&lt;?php echo $CreditorDaysPolicyBenchmarkValue_?&gt;" ;</v>
      </c>
      <c r="Y22" t="str">
        <f t="shared" si="22"/>
        <v>$CreditorDaysPolicyBenchmarkValue_               = $row["creditor_days_policy_benchmark_value"];</v>
      </c>
      <c r="Z22" t="str">
        <f t="shared" si="15"/>
        <v xml:space="preserve">         localStorage.CreditorDaysPolicyBenchmarkValue_              =  document.BenchmarksOverrideForm.CreditorDaysPolicyBenchmarkValue_.value;</v>
      </c>
      <c r="AA22" t="str">
        <f t="shared" ref="AA22:AA27" si="25">"         document.BenchmarksOverrideForm."&amp;B22&amp;".value"&amp;"  =  typeof("&amp;N22&amp;") = "&amp;CHAR(34)&amp;"undefined"&amp;CHAR(34)&amp;"?"&amp;CHAR(34)&amp;CHAR(34)&amp;":"&amp;N22&amp;";"</f>
        <v xml:space="preserve">         document.BenchmarksOverrideForm.CreditorDaysPolicyBenchmarkValue_.value  =  typeof(localStorage.CreditorDaysPolicyBenchmarkValue_) = "undefined"?"":localStorage.CreditorDaysPolicyBenchmarkValue_;</v>
      </c>
      <c r="AC22" t="str">
        <f t="shared" si="12"/>
        <v xml:space="preserve">       creditor_days_policy_benchmark_value FLOAT NOT NULL,</v>
      </c>
      <c r="AD22" t="str">
        <f t="shared" si="14"/>
        <v xml:space="preserve">       creditor_days_policy_benchmark_value,</v>
      </c>
      <c r="AE22" t="str">
        <f t="shared" si="13"/>
        <v xml:space="preserve">       '$CreditorDaysPolicyBenchmarkValue_',</v>
      </c>
      <c r="AF22" t="str">
        <f t="shared" si="5"/>
        <v xml:space="preserve">         if(row$[ratio] ==  'creditor_days_policy_benchmark_value'              )  { $CreditorDaysPolicyBenchmarkValue_                = row$['creditor_days_policy_benchmark_value'              ];</v>
      </c>
    </row>
    <row r="23" spans="1:32" x14ac:dyDescent="0.25">
      <c r="A23">
        <v>20</v>
      </c>
      <c r="B23" t="s">
        <v>759</v>
      </c>
      <c r="C23" s="3">
        <f t="shared" si="6"/>
        <v>34</v>
      </c>
      <c r="D23" s="3">
        <f t="shared" si="7"/>
        <v>46</v>
      </c>
      <c r="E23" s="7" t="str">
        <f t="shared" si="8"/>
        <v xml:space="preserve">CreditorDaysOverrideBenchmarkType_            </v>
      </c>
      <c r="F23" t="s">
        <v>649</v>
      </c>
      <c r="G23" t="s">
        <v>739</v>
      </c>
      <c r="H23" s="3">
        <f t="shared" si="9"/>
        <v>37</v>
      </c>
      <c r="I23" s="3">
        <f t="shared" si="10"/>
        <v>50</v>
      </c>
      <c r="J23" s="7" t="str">
        <f t="shared" si="16"/>
        <v xml:space="preserve">'creditor_days_override_benchmark_type'             </v>
      </c>
      <c r="K23" t="str">
        <f t="shared" si="0"/>
        <v>'CreditorDaysOverrideBenchmarkType_'</v>
      </c>
      <c r="L23" t="str">
        <f t="shared" si="1"/>
        <v>$CreditorDaysOverrideBenchmarkType_</v>
      </c>
      <c r="M23" t="str">
        <f t="shared" si="17"/>
        <v>'$CreditorDaysOverrideBenchmarkType_'</v>
      </c>
      <c r="N23" t="str">
        <f t="shared" si="2"/>
        <v>localStorage.CreditorDaysOverrideBenchmarkType_</v>
      </c>
      <c r="O23" t="s">
        <v>282</v>
      </c>
      <c r="P23" t="s">
        <v>287</v>
      </c>
      <c r="Q23" s="8" t="s">
        <v>286</v>
      </c>
      <c r="R23">
        <f t="shared" si="18"/>
        <v>35</v>
      </c>
      <c r="S23">
        <f t="shared" si="3"/>
        <v>47</v>
      </c>
      <c r="T23" t="str">
        <f t="shared" si="4"/>
        <v xml:space="preserve">CreditorDaysOverrideBenchmarkType_            </v>
      </c>
      <c r="U23" t="str">
        <f t="shared" si="19"/>
        <v xml:space="preserve">'$CreditorDaysOverrideBenchmarkType_'              </v>
      </c>
      <c r="V23" t="str">
        <f t="shared" si="20"/>
        <v>$CreditorDaysOverrideBenchmarkType_               = 0; // LiquidityRatios-CreditorDays</v>
      </c>
      <c r="W23" t="str">
        <f t="shared" si="11"/>
        <v>$CreditorDaysOverrideBenchmarkType_               =  $_POST['CreditorDaysOverrideBenchmarkType_'];</v>
      </c>
      <c r="X23" t="str">
        <f t="shared" si="21"/>
        <v>localStorage.CreditorDaysOverrideBenchmarkType_             = "&lt;?php echo $CreditorDaysOverrideBenchmarkType_?&gt;" ;</v>
      </c>
      <c r="Y23" t="str">
        <f t="shared" si="22"/>
        <v>$CreditorDaysOverrideBenchmarkType_              = $row["creditor_days_override_benchmark_type"];</v>
      </c>
      <c r="Z23" t="str">
        <f t="shared" si="15"/>
        <v xml:space="preserve">         localStorage.CreditorDaysOverrideBenchmarkType_             =  document.BenchmarksOverrideForm.CreditorDaysOverrideBenchmarkType_.value;</v>
      </c>
      <c r="AA23" t="str">
        <f t="shared" si="25"/>
        <v xml:space="preserve">         document.BenchmarksOverrideForm.CreditorDaysOverrideBenchmarkType_.value  =  typeof(localStorage.CreditorDaysOverrideBenchmarkType_) = "undefined"?"":localStorage.CreditorDaysOverrideBenchmarkType_;</v>
      </c>
      <c r="AC23" t="str">
        <f t="shared" si="12"/>
        <v xml:space="preserve">       creditor_days_override_benchmark_type VARCHAR(50) NOT NULL,</v>
      </c>
      <c r="AD23" t="str">
        <f t="shared" si="14"/>
        <v xml:space="preserve">       creditor_days_override_benchmark_type,</v>
      </c>
      <c r="AE23" t="str">
        <f t="shared" si="13"/>
        <v xml:space="preserve">       '$CreditorDaysOverrideBenchmarkType_',</v>
      </c>
      <c r="AF23" t="str">
        <f t="shared" si="5"/>
        <v xml:space="preserve">         if(row$[ratio] ==  'creditor_days_override_benchmark_type'             )  { $CreditorDaysOverrideBenchmarkType_               = row$['creditor_days_override_benchmark_type'             ];</v>
      </c>
    </row>
    <row r="24" spans="1:32" x14ac:dyDescent="0.25">
      <c r="A24">
        <v>21</v>
      </c>
      <c r="B24" t="s">
        <v>760</v>
      </c>
      <c r="C24" s="3">
        <f t="shared" si="6"/>
        <v>35</v>
      </c>
      <c r="D24" s="3">
        <f t="shared" si="7"/>
        <v>46</v>
      </c>
      <c r="E24" s="7" t="str">
        <f t="shared" si="8"/>
        <v xml:space="preserve">CreditorDaysOverrideBenchmarkValue_           </v>
      </c>
      <c r="F24" t="s">
        <v>650</v>
      </c>
      <c r="G24" t="s">
        <v>449</v>
      </c>
      <c r="H24" s="3">
        <f t="shared" si="9"/>
        <v>38</v>
      </c>
      <c r="I24" s="3">
        <f t="shared" si="10"/>
        <v>50</v>
      </c>
      <c r="J24" s="7" t="str">
        <f t="shared" si="16"/>
        <v xml:space="preserve">'creditor_days_override_benchmark_value'            </v>
      </c>
      <c r="K24" t="str">
        <f t="shared" si="0"/>
        <v>'CreditorDaysOverrideBenchmarkValue_'</v>
      </c>
      <c r="L24" t="str">
        <f t="shared" si="1"/>
        <v>$CreditorDaysOverrideBenchmarkValue_</v>
      </c>
      <c r="M24" t="str">
        <f t="shared" si="17"/>
        <v>'$CreditorDaysOverrideBenchmarkValue_'</v>
      </c>
      <c r="N24" t="str">
        <f t="shared" si="2"/>
        <v>localStorage.CreditorDaysOverrideBenchmarkValue_</v>
      </c>
      <c r="O24" t="s">
        <v>282</v>
      </c>
      <c r="P24" t="s">
        <v>287</v>
      </c>
      <c r="Q24" s="8" t="s">
        <v>286</v>
      </c>
      <c r="R24">
        <f t="shared" si="18"/>
        <v>36</v>
      </c>
      <c r="S24">
        <f t="shared" si="3"/>
        <v>47</v>
      </c>
      <c r="T24" t="str">
        <f t="shared" si="4"/>
        <v xml:space="preserve">CreditorDaysOverrideBenchmarkValue_           </v>
      </c>
      <c r="U24" t="str">
        <f t="shared" si="19"/>
        <v xml:space="preserve">'$CreditorDaysOverrideBenchmarkValue_'             </v>
      </c>
      <c r="V24" t="str">
        <f t="shared" si="20"/>
        <v>$CreditorDaysOverrideBenchmarkValue_              = 0; // LiquidityRatios-CreditorDays</v>
      </c>
      <c r="W24" t="str">
        <f t="shared" si="11"/>
        <v>$CreditorDaysOverrideBenchmarkValue_              =  $_POST['CreditorDaysOverrideBenchmarkValue_'];</v>
      </c>
      <c r="X24" t="str">
        <f t="shared" si="21"/>
        <v>localStorage.CreditorDaysOverrideBenchmarkValue_            = "&lt;?php echo $CreditorDaysOverrideBenchmarkValue_?&gt;" ;</v>
      </c>
      <c r="Y24" t="str">
        <f t="shared" si="22"/>
        <v>$CreditorDaysOverrideBenchmarkValue_             = $row["creditor_days_override_benchmark_value"];</v>
      </c>
      <c r="Z24" t="str">
        <f t="shared" si="15"/>
        <v xml:space="preserve">         localStorage.CreditorDaysOverrideBenchmarkValue_            =  document.BenchmarksOverrideForm.CreditorDaysOverrideBenchmarkValue_.value;</v>
      </c>
      <c r="AA24" t="str">
        <f t="shared" si="25"/>
        <v xml:space="preserve">         document.BenchmarksOverrideForm.CreditorDaysOverrideBenchmarkValue_.value  =  typeof(localStorage.CreditorDaysOverrideBenchmarkValue_) = "undefined"?"":localStorage.CreditorDaysOverrideBenchmarkValue_;</v>
      </c>
      <c r="AC24" t="str">
        <f t="shared" si="12"/>
        <v xml:space="preserve">       creditor_days_override_benchmark_value FLOAT NOT NULL,</v>
      </c>
      <c r="AD24" t="str">
        <f t="shared" si="14"/>
        <v xml:space="preserve">       creditor_days_override_benchmark_value,</v>
      </c>
      <c r="AE24" t="str">
        <f t="shared" si="13"/>
        <v xml:space="preserve">       '$CreditorDaysOverrideBenchmarkValue_',</v>
      </c>
      <c r="AF24" t="str">
        <f t="shared" si="5"/>
        <v xml:space="preserve">         if(row$[ratio] ==  'creditor_days_override_benchmark_value'            )  { $CreditorDaysOverrideBenchmarkValue_              = row$['creditor_days_override_benchmark_value'            ];</v>
      </c>
    </row>
    <row r="25" spans="1:32" x14ac:dyDescent="0.25">
      <c r="A25">
        <v>22</v>
      </c>
      <c r="B25" t="s">
        <v>761</v>
      </c>
      <c r="C25" s="3">
        <f t="shared" si="6"/>
        <v>28</v>
      </c>
      <c r="D25" s="3">
        <f t="shared" si="7"/>
        <v>46</v>
      </c>
      <c r="E25" s="7" t="str">
        <f t="shared" si="8"/>
        <v xml:space="preserve">CreditorDaysOverrideComment_                  </v>
      </c>
      <c r="F25" t="s">
        <v>651</v>
      </c>
      <c r="G25" t="s">
        <v>457</v>
      </c>
      <c r="H25" s="3">
        <f t="shared" si="9"/>
        <v>30</v>
      </c>
      <c r="I25" s="3">
        <f t="shared" si="10"/>
        <v>50</v>
      </c>
      <c r="J25" s="7" t="str">
        <f t="shared" si="16"/>
        <v xml:space="preserve">'creditor_days_override_comment'                    </v>
      </c>
      <c r="K25" t="str">
        <f t="shared" si="0"/>
        <v>'CreditorDaysOverrideComment_'</v>
      </c>
      <c r="L25" t="str">
        <f t="shared" si="1"/>
        <v>$CreditorDaysOverrideComment_</v>
      </c>
      <c r="M25" t="str">
        <f t="shared" si="17"/>
        <v>'$CreditorDaysOverrideComment_'</v>
      </c>
      <c r="N25" t="str">
        <f t="shared" si="2"/>
        <v>localStorage.CreditorDaysOverrideComment_</v>
      </c>
      <c r="O25" t="s">
        <v>282</v>
      </c>
      <c r="P25" t="s">
        <v>287</v>
      </c>
      <c r="Q25" s="8" t="s">
        <v>286</v>
      </c>
      <c r="R25">
        <f t="shared" si="18"/>
        <v>29</v>
      </c>
      <c r="S25">
        <f t="shared" si="3"/>
        <v>47</v>
      </c>
      <c r="T25" t="str">
        <f t="shared" si="4"/>
        <v xml:space="preserve">CreditorDaysOverrideComment_                  </v>
      </c>
      <c r="U25" t="str">
        <f t="shared" si="19"/>
        <v xml:space="preserve">'$CreditorDaysOverrideComment_'                    </v>
      </c>
      <c r="V25" t="str">
        <f t="shared" si="20"/>
        <v>$CreditorDaysOverrideComment_                     = 0; // LiquidityRatios-CreditorDays</v>
      </c>
      <c r="W25" t="str">
        <f t="shared" si="11"/>
        <v>$CreditorDaysOverrideComment_                     =  $_POST['CreditorDaysOverrideComment_'];</v>
      </c>
      <c r="X25" t="str">
        <f t="shared" si="21"/>
        <v>localStorage.CreditorDaysOverrideComment_                   = "&lt;?php echo $CreditorDaysOverrideComment_?&gt;" ;</v>
      </c>
      <c r="Y25" t="str">
        <f t="shared" si="22"/>
        <v>$CreditorDaysOverrideComment_                    = $row["creditor_days_override_comment"];</v>
      </c>
      <c r="Z25" t="str">
        <f t="shared" si="15"/>
        <v xml:space="preserve">         localStorage.CreditorDaysOverrideComment_                   =  document.BenchmarksOverrideForm.CreditorDaysOverrideComment_.value;</v>
      </c>
      <c r="AA25" t="str">
        <f t="shared" si="25"/>
        <v xml:space="preserve">         document.BenchmarksOverrideForm.CreditorDaysOverrideComment_.value  =  typeof(localStorage.CreditorDaysOverrideComment_) = "undefined"?"":localStorage.CreditorDaysOverrideComment_;</v>
      </c>
      <c r="AC25" t="str">
        <f t="shared" si="12"/>
        <v xml:space="preserve">       creditor_days_override_comment VARCHAR(200) NOT NULL,</v>
      </c>
      <c r="AD25" t="str">
        <f t="shared" si="14"/>
        <v xml:space="preserve">       creditor_days_override_comment,</v>
      </c>
      <c r="AE25" t="str">
        <f t="shared" si="13"/>
        <v xml:space="preserve">       '$CreditorDaysOverrideComment_',</v>
      </c>
      <c r="AF25" t="str">
        <f t="shared" si="5"/>
        <v xml:space="preserve">         if(row$[ratio] ==  'creditor_days_override_comment'                    )  { $CreditorDaysOverrideComment_                     = row$['creditor_days_override_comment'                    ];</v>
      </c>
    </row>
    <row r="26" spans="1:32" x14ac:dyDescent="0.25">
      <c r="A26">
        <v>23</v>
      </c>
      <c r="B26" t="s">
        <v>762</v>
      </c>
      <c r="C26" s="3">
        <f t="shared" si="6"/>
        <v>35</v>
      </c>
      <c r="D26" s="3">
        <f t="shared" si="7"/>
        <v>46</v>
      </c>
      <c r="E26" s="7" t="str">
        <f t="shared" si="8"/>
        <v xml:space="preserve">CreditorDaysBenchmarkFirstApproval_           </v>
      </c>
      <c r="F26" t="s">
        <v>652</v>
      </c>
      <c r="G26" t="s">
        <v>742</v>
      </c>
      <c r="H26" s="3">
        <f t="shared" si="9"/>
        <v>28</v>
      </c>
      <c r="I26" s="3">
        <f t="shared" si="10"/>
        <v>50</v>
      </c>
      <c r="J26" s="7" t="str">
        <f t="shared" si="16"/>
        <v xml:space="preserve">'creditor_days_first_approval'                      </v>
      </c>
      <c r="K26" t="str">
        <f t="shared" si="0"/>
        <v>'CreditorDaysBenchmarkFirstApproval_'</v>
      </c>
      <c r="L26" t="str">
        <f t="shared" si="1"/>
        <v>$CreditorDaysBenchmarkFirstApproval_</v>
      </c>
      <c r="M26" t="str">
        <f t="shared" si="17"/>
        <v>'$CreditorDaysBenchmarkFirstApproval_'</v>
      </c>
      <c r="N26" t="str">
        <f t="shared" si="2"/>
        <v>localStorage.CreditorDaysBenchmarkFirstApproval_</v>
      </c>
      <c r="O26" t="s">
        <v>282</v>
      </c>
      <c r="P26" t="s">
        <v>287</v>
      </c>
      <c r="Q26" s="8" t="s">
        <v>286</v>
      </c>
      <c r="R26">
        <f t="shared" si="18"/>
        <v>36</v>
      </c>
      <c r="S26">
        <f t="shared" si="3"/>
        <v>47</v>
      </c>
      <c r="T26" t="str">
        <f t="shared" si="4"/>
        <v xml:space="preserve">CreditorDaysBenchmarkFirstApproval_           </v>
      </c>
      <c r="U26" t="str">
        <f t="shared" si="19"/>
        <v xml:space="preserve">'$CreditorDaysBenchmarkFirstApproval_'             </v>
      </c>
      <c r="V26" t="str">
        <f t="shared" si="20"/>
        <v>$CreditorDaysBenchmarkFirstApproval_              = 0; // LiquidityRatios-CreditorDays</v>
      </c>
      <c r="W26" t="str">
        <f t="shared" si="11"/>
        <v>$CreditorDaysBenchmarkFirstApproval_              =  $_POST['CreditorDaysBenchmarkFirstApproval_'];</v>
      </c>
      <c r="X26" t="str">
        <f t="shared" si="21"/>
        <v>localStorage.CreditorDaysBenchmarkFirstApproval_            = "&lt;?php echo $CreditorDaysBenchmarkFirstApproval_?&gt;" ;</v>
      </c>
      <c r="Y26" t="str">
        <f t="shared" si="22"/>
        <v>$CreditorDaysBenchmarkFirstApproval_             = $row["creditor_days_first_approval"];</v>
      </c>
      <c r="Z26" t="str">
        <f t="shared" si="15"/>
        <v xml:space="preserve">         localStorage.CreditorDaysBenchmarkFirstApproval_            =  document.BenchmarksOverrideForm.CreditorDaysBenchmarkFirstApproval_.value;</v>
      </c>
      <c r="AA26" t="str">
        <f t="shared" si="25"/>
        <v xml:space="preserve">         document.BenchmarksOverrideForm.CreditorDaysBenchmarkFirstApproval_.value  =  typeof(localStorage.CreditorDaysBenchmarkFirstApproval_) = "undefined"?"":localStorage.CreditorDaysBenchmarkFirstApproval_;</v>
      </c>
      <c r="AC26" t="str">
        <f t="shared" si="12"/>
        <v xml:space="preserve">       creditor_days_first_approval BOOLEAN NOT NULL,</v>
      </c>
      <c r="AD26" t="str">
        <f t="shared" si="14"/>
        <v xml:space="preserve">       creditor_days_first_approval,</v>
      </c>
      <c r="AE26" t="str">
        <f t="shared" si="13"/>
        <v xml:space="preserve">       '$CreditorDaysBenchmarkFirstApproval_',</v>
      </c>
      <c r="AF26" t="str">
        <f t="shared" si="5"/>
        <v xml:space="preserve">         if(row$[ratio] ==  'creditor_days_first_approval'                      )  { $CreditorDaysBenchmarkFirstApproval_              = row$['creditor_days_first_approval'                      ];</v>
      </c>
    </row>
    <row r="27" spans="1:32" x14ac:dyDescent="0.25">
      <c r="A27">
        <v>24</v>
      </c>
      <c r="B27" t="s">
        <v>763</v>
      </c>
      <c r="C27" s="3">
        <f t="shared" si="6"/>
        <v>36</v>
      </c>
      <c r="D27" s="3">
        <f t="shared" si="7"/>
        <v>46</v>
      </c>
      <c r="E27" s="7" t="str">
        <f t="shared" si="8"/>
        <v xml:space="preserve">CreditorDaysBenchmarkSecondApproval_          </v>
      </c>
      <c r="F27" t="s">
        <v>653</v>
      </c>
      <c r="G27" t="s">
        <v>742</v>
      </c>
      <c r="H27" s="3">
        <f t="shared" si="9"/>
        <v>29</v>
      </c>
      <c r="I27" s="3">
        <f t="shared" si="10"/>
        <v>50</v>
      </c>
      <c r="J27" s="7" t="str">
        <f t="shared" si="16"/>
        <v xml:space="preserve">'creditor_days_second_approval'                     </v>
      </c>
      <c r="K27" t="str">
        <f t="shared" si="0"/>
        <v>'CreditorDaysBenchmarkSecondApproval_'</v>
      </c>
      <c r="L27" t="str">
        <f t="shared" si="1"/>
        <v>$CreditorDaysBenchmarkSecondApproval_</v>
      </c>
      <c r="M27" t="str">
        <f t="shared" si="17"/>
        <v>'$CreditorDaysBenchmarkSecondApproval_'</v>
      </c>
      <c r="N27" t="str">
        <f t="shared" si="2"/>
        <v>localStorage.CreditorDaysBenchmarkSecondApproval_</v>
      </c>
      <c r="O27" t="s">
        <v>282</v>
      </c>
      <c r="P27" t="s">
        <v>287</v>
      </c>
      <c r="Q27" s="8" t="s">
        <v>286</v>
      </c>
      <c r="R27">
        <f t="shared" si="18"/>
        <v>37</v>
      </c>
      <c r="S27">
        <f t="shared" si="3"/>
        <v>47</v>
      </c>
      <c r="T27" t="str">
        <f t="shared" si="4"/>
        <v xml:space="preserve">CreditorDaysBenchmarkSecondApproval_          </v>
      </c>
      <c r="U27" t="str">
        <f t="shared" si="19"/>
        <v xml:space="preserve">'$CreditorDaysBenchmarkSecondApproval_'            </v>
      </c>
      <c r="V27" t="str">
        <f t="shared" si="20"/>
        <v>$CreditorDaysBenchmarkSecondApproval_             = 0; // LiquidityRatios-CreditorDays</v>
      </c>
      <c r="W27" t="str">
        <f t="shared" si="11"/>
        <v>$CreditorDaysBenchmarkSecondApproval_             =  $_POST['CreditorDaysBenchmarkSecondApproval_'];</v>
      </c>
      <c r="X27" t="str">
        <f t="shared" si="21"/>
        <v>localStorage.CreditorDaysBenchmarkSecondApproval_           = "&lt;?php echo $CreditorDaysBenchmarkSecondApproval_?&gt;" ;</v>
      </c>
      <c r="Y27" t="str">
        <f t="shared" si="22"/>
        <v>$CreditorDaysBenchmarkSecondApproval_            = $row["creditor_days_second_approval"];</v>
      </c>
      <c r="Z27" t="str">
        <f t="shared" si="15"/>
        <v xml:space="preserve">         localStorage.CreditorDaysBenchmarkSecondApproval_           =  document.BenchmarksOverrideForm.CreditorDaysBenchmarkSecondApproval_.value;</v>
      </c>
      <c r="AA27" t="str">
        <f t="shared" si="25"/>
        <v xml:space="preserve">         document.BenchmarksOverrideForm.CreditorDaysBenchmarkSecondApproval_.value  =  typeof(localStorage.CreditorDaysBenchmarkSecondApproval_) = "undefined"?"":localStorage.CreditorDaysBenchmarkSecondApproval_;</v>
      </c>
      <c r="AC27" t="str">
        <f t="shared" si="12"/>
        <v xml:space="preserve">       creditor_days_second_approval BOOLEAN NOT NULL,</v>
      </c>
      <c r="AD27" t="str">
        <f t="shared" si="14"/>
        <v xml:space="preserve">       creditor_days_second_approval,</v>
      </c>
      <c r="AE27" t="str">
        <f t="shared" si="13"/>
        <v xml:space="preserve">       '$CreditorDaysBenchmarkSecondApproval_',</v>
      </c>
      <c r="AF27" t="str">
        <f t="shared" si="5"/>
        <v xml:space="preserve">         if(row$[ratio] ==  'creditor_days_second_approval'                     )  { $CreditorDaysBenchmarkSecondApproval_             = row$['creditor_days_second_approval'                     ];</v>
      </c>
    </row>
    <row r="28" spans="1:32" x14ac:dyDescent="0.25">
      <c r="A28">
        <v>25</v>
      </c>
      <c r="B28" t="s">
        <v>764</v>
      </c>
      <c r="C28" s="3">
        <f t="shared" si="6"/>
        <v>26</v>
      </c>
      <c r="D28" s="3">
        <f t="shared" si="7"/>
        <v>46</v>
      </c>
      <c r="E28" s="7" t="str">
        <f t="shared" si="8"/>
        <v xml:space="preserve">TurnoverToWCBenchmarkType_                    </v>
      </c>
      <c r="F28" t="s">
        <v>654</v>
      </c>
      <c r="G28" t="s">
        <v>739</v>
      </c>
      <c r="H28" s="3">
        <f t="shared" si="9"/>
        <v>29</v>
      </c>
      <c r="I28" s="3">
        <f t="shared" si="10"/>
        <v>50</v>
      </c>
      <c r="J28" s="7" t="str">
        <f t="shared" si="16"/>
        <v xml:space="preserve">'turnover_ToWC_bench_mark_type'                     </v>
      </c>
      <c r="K28" t="str">
        <f t="shared" si="0"/>
        <v>'TurnoverToWCBenchmarkType_'</v>
      </c>
      <c r="L28" t="str">
        <f t="shared" si="1"/>
        <v>$TurnoverToWCBenchmarkType_</v>
      </c>
      <c r="M28" t="str">
        <f t="shared" si="17"/>
        <v>'$TurnoverToWCBenchmarkType_'</v>
      </c>
      <c r="N28" t="str">
        <f t="shared" si="2"/>
        <v>localStorage.TurnoverToWCBenchmarkType_</v>
      </c>
      <c r="O28" t="s">
        <v>282</v>
      </c>
      <c r="P28" t="s">
        <v>288</v>
      </c>
      <c r="Q28" s="8" t="s">
        <v>289</v>
      </c>
      <c r="R28">
        <f t="shared" si="18"/>
        <v>27</v>
      </c>
      <c r="S28">
        <f t="shared" si="3"/>
        <v>47</v>
      </c>
      <c r="T28" t="str">
        <f t="shared" si="4"/>
        <v xml:space="preserve">TurnoverToWCBenchmarkType_                    </v>
      </c>
      <c r="U28" t="str">
        <f t="shared" si="19"/>
        <v xml:space="preserve">'$TurnoverToWCBenchmarkType_'                      </v>
      </c>
      <c r="V28" t="str">
        <f t="shared" si="20"/>
        <v>$TurnoverToWCBenchmarkType_                       = 0; // LiquidityRatios-Turnover/WorkingCapital</v>
      </c>
      <c r="W28" t="str">
        <f t="shared" si="11"/>
        <v>$TurnoverToWCBenchmarkType_                       =  $_POST['TurnoverToWCBenchmarkType_'];</v>
      </c>
      <c r="X28" t="str">
        <f t="shared" si="21"/>
        <v>localStorage.TurnoverToWCBenchmarkType_                     = "&lt;?php echo $TurnoverToWCBenchmarkType_?&gt;" ;</v>
      </c>
      <c r="Y28" t="str">
        <f t="shared" si="22"/>
        <v>$TurnoverToWCBenchmarkType_                      = $row["turnover_ToWC_bench_mark_type"];</v>
      </c>
      <c r="Z28" t="str">
        <f t="shared" si="15"/>
        <v xml:space="preserve">         localStorage.TurnoverToWCBenchmarkType_                     =  document.BenchmarksOverrideForm.TurnoverToWCBenchmarkType_.value;</v>
      </c>
      <c r="AA28" t="str">
        <f>"         document.BenchmarksOverrideForm."&amp;B28&amp;".value"&amp;"  =  typeof("&amp;N28&amp;") = "&amp;CHAR(34)&amp;"undefined"&amp;CHAR(34)&amp;"?"&amp;CHAR(34)&amp;"Industry"&amp;CHAR(34)&amp;":"&amp;N28&amp;";"</f>
        <v xml:space="preserve">         document.BenchmarksOverrideForm.TurnoverToWCBenchmarkType_.value  =  typeof(localStorage.TurnoverToWCBenchmarkType_) = "undefined"?"Industry":localStorage.TurnoverToWCBenchmarkType_;</v>
      </c>
      <c r="AC28" t="str">
        <f t="shared" si="12"/>
        <v xml:space="preserve">       turnover_ToWC_bench_mark_type VARCHAR(50) NOT NULL,</v>
      </c>
      <c r="AD28" t="str">
        <f t="shared" si="14"/>
        <v xml:space="preserve">       turnover_ToWC_bench_mark_type,</v>
      </c>
      <c r="AE28" t="str">
        <f t="shared" si="13"/>
        <v xml:space="preserve">       '$TurnoverToWCBenchmarkType_',</v>
      </c>
      <c r="AF28" t="str">
        <f t="shared" si="5"/>
        <v xml:space="preserve">         if(row$[ratio] ==  'turnover_ToWC_bench_mark_type'                     )  { $TurnoverToWCBenchmarkType_                       = row$['turnover_ToWC_bench_mark_type'                     ];</v>
      </c>
    </row>
    <row r="29" spans="1:32" x14ac:dyDescent="0.25">
      <c r="A29">
        <v>26</v>
      </c>
      <c r="B29" t="s">
        <v>765</v>
      </c>
      <c r="C29" s="3">
        <f t="shared" si="6"/>
        <v>33</v>
      </c>
      <c r="D29" s="3">
        <f t="shared" si="7"/>
        <v>46</v>
      </c>
      <c r="E29" s="7" t="str">
        <f t="shared" si="8"/>
        <v xml:space="preserve">TurnoverToWCPolicyBenchmarkValue_             </v>
      </c>
      <c r="F29" t="s">
        <v>655</v>
      </c>
      <c r="G29" t="s">
        <v>449</v>
      </c>
      <c r="H29" s="3">
        <f t="shared" si="9"/>
        <v>36</v>
      </c>
      <c r="I29" s="3">
        <f t="shared" si="10"/>
        <v>50</v>
      </c>
      <c r="J29" s="7" t="str">
        <f t="shared" si="16"/>
        <v xml:space="preserve">'turnover_ToWC_policy_benchmark_value'              </v>
      </c>
      <c r="K29" t="str">
        <f t="shared" si="0"/>
        <v>'TurnoverToWCPolicyBenchmarkValue_'</v>
      </c>
      <c r="L29" t="str">
        <f t="shared" si="1"/>
        <v>$TurnoverToWCPolicyBenchmarkValue_</v>
      </c>
      <c r="M29" t="str">
        <f t="shared" si="17"/>
        <v>'$TurnoverToWCPolicyBenchmarkValue_'</v>
      </c>
      <c r="N29" t="str">
        <f t="shared" si="2"/>
        <v>localStorage.TurnoverToWCPolicyBenchmarkValue_</v>
      </c>
      <c r="O29" t="s">
        <v>282</v>
      </c>
      <c r="P29" t="s">
        <v>288</v>
      </c>
      <c r="Q29" s="8" t="s">
        <v>289</v>
      </c>
      <c r="R29">
        <f t="shared" si="18"/>
        <v>34</v>
      </c>
      <c r="S29">
        <f t="shared" si="3"/>
        <v>47</v>
      </c>
      <c r="T29" t="str">
        <f t="shared" si="4"/>
        <v xml:space="preserve">TurnoverToWCPolicyBenchmarkValue_             </v>
      </c>
      <c r="U29" t="str">
        <f t="shared" si="19"/>
        <v xml:space="preserve">'$TurnoverToWCPolicyBenchmarkValue_'               </v>
      </c>
      <c r="V29" t="str">
        <f t="shared" si="20"/>
        <v>$TurnoverToWCPolicyBenchmarkValue_                = 0; // LiquidityRatios-Turnover/WorkingCapital</v>
      </c>
      <c r="W29" t="str">
        <f t="shared" si="11"/>
        <v>$TurnoverToWCPolicyBenchmarkValue_                =  $_POST['TurnoverToWCPolicyBenchmarkValue_'];</v>
      </c>
      <c r="X29" t="str">
        <f t="shared" si="21"/>
        <v>localStorage.TurnoverToWCPolicyBenchmarkValue_              = "&lt;?php echo $TurnoverToWCPolicyBenchmarkValue_?&gt;" ;</v>
      </c>
      <c r="Y29" t="str">
        <f t="shared" si="22"/>
        <v>$TurnoverToWCPolicyBenchmarkValue_               = $row["turnover_ToWC_policy_benchmark_value"];</v>
      </c>
      <c r="Z29" t="str">
        <f t="shared" si="15"/>
        <v xml:space="preserve">         localStorage.TurnoverToWCPolicyBenchmarkValue_              =  document.BenchmarksOverrideForm.TurnoverToWCPolicyBenchmarkValue_.value;</v>
      </c>
      <c r="AA29" t="str">
        <f t="shared" ref="AA29:AA34" si="26">"         document.BenchmarksOverrideForm."&amp;B29&amp;".value"&amp;"  =  typeof("&amp;N29&amp;") = "&amp;CHAR(34)&amp;"undefined"&amp;CHAR(34)&amp;"?"&amp;CHAR(34)&amp;CHAR(34)&amp;":"&amp;N29&amp;";"</f>
        <v xml:space="preserve">         document.BenchmarksOverrideForm.TurnoverToWCPolicyBenchmarkValue_.value  =  typeof(localStorage.TurnoverToWCPolicyBenchmarkValue_) = "undefined"?"":localStorage.TurnoverToWCPolicyBenchmarkValue_;</v>
      </c>
      <c r="AC29" t="str">
        <f t="shared" si="12"/>
        <v xml:space="preserve">       turnover_ToWC_policy_benchmark_value FLOAT NOT NULL,</v>
      </c>
      <c r="AD29" t="str">
        <f t="shared" si="14"/>
        <v xml:space="preserve">       turnover_ToWC_policy_benchmark_value,</v>
      </c>
      <c r="AE29" t="str">
        <f t="shared" si="13"/>
        <v xml:space="preserve">       '$TurnoverToWCPolicyBenchmarkValue_',</v>
      </c>
      <c r="AF29" t="str">
        <f t="shared" si="5"/>
        <v xml:space="preserve">         if(row$[ratio] ==  'turnover_ToWC_policy_benchmark_value'              )  { $TurnoverToWCPolicyBenchmarkValue_                = row$['turnover_ToWC_policy_benchmark_value'              ];</v>
      </c>
    </row>
    <row r="30" spans="1:32" x14ac:dyDescent="0.25">
      <c r="A30">
        <v>27</v>
      </c>
      <c r="B30" t="s">
        <v>766</v>
      </c>
      <c r="C30" s="3">
        <f t="shared" si="6"/>
        <v>34</v>
      </c>
      <c r="D30" s="3">
        <f t="shared" si="7"/>
        <v>46</v>
      </c>
      <c r="E30" s="7" t="str">
        <f t="shared" si="8"/>
        <v xml:space="preserve">TurnoverToWCOverrideBenchmarkType_            </v>
      </c>
      <c r="F30" t="s">
        <v>656</v>
      </c>
      <c r="G30" t="s">
        <v>739</v>
      </c>
      <c r="H30" s="3">
        <f t="shared" si="9"/>
        <v>37</v>
      </c>
      <c r="I30" s="3">
        <f t="shared" si="10"/>
        <v>50</v>
      </c>
      <c r="J30" s="7" t="str">
        <f t="shared" si="16"/>
        <v xml:space="preserve">'turnover_ToWC_override_benchmark_type'             </v>
      </c>
      <c r="K30" t="str">
        <f t="shared" si="0"/>
        <v>'TurnoverToWCOverrideBenchmarkType_'</v>
      </c>
      <c r="L30" t="str">
        <f t="shared" si="1"/>
        <v>$TurnoverToWCOverrideBenchmarkType_</v>
      </c>
      <c r="M30" t="str">
        <f t="shared" si="17"/>
        <v>'$TurnoverToWCOverrideBenchmarkType_'</v>
      </c>
      <c r="N30" t="str">
        <f t="shared" si="2"/>
        <v>localStorage.TurnoverToWCOverrideBenchmarkType_</v>
      </c>
      <c r="O30" t="s">
        <v>282</v>
      </c>
      <c r="P30" t="s">
        <v>288</v>
      </c>
      <c r="Q30" s="8" t="s">
        <v>289</v>
      </c>
      <c r="R30">
        <f t="shared" si="18"/>
        <v>35</v>
      </c>
      <c r="S30">
        <f t="shared" si="3"/>
        <v>47</v>
      </c>
      <c r="T30" t="str">
        <f t="shared" si="4"/>
        <v xml:space="preserve">TurnoverToWCOverrideBenchmarkType_            </v>
      </c>
      <c r="U30" t="str">
        <f t="shared" si="19"/>
        <v xml:space="preserve">'$TurnoverToWCOverrideBenchmarkType_'              </v>
      </c>
      <c r="V30" t="str">
        <f t="shared" si="20"/>
        <v>$TurnoverToWCOverrideBenchmarkType_               = 0; // LiquidityRatios-Turnover/WorkingCapital</v>
      </c>
      <c r="W30" t="str">
        <f t="shared" si="11"/>
        <v>$TurnoverToWCOverrideBenchmarkType_               =  $_POST['TurnoverToWCOverrideBenchmarkType_'];</v>
      </c>
      <c r="X30" t="str">
        <f t="shared" si="21"/>
        <v>localStorage.TurnoverToWCOverrideBenchmarkType_             = "&lt;?php echo $TurnoverToWCOverrideBenchmarkType_?&gt;" ;</v>
      </c>
      <c r="Y30" t="str">
        <f t="shared" si="22"/>
        <v>$TurnoverToWCOverrideBenchmarkType_              = $row["turnover_ToWC_override_benchmark_type"];</v>
      </c>
      <c r="Z30" t="str">
        <f t="shared" si="15"/>
        <v xml:space="preserve">         localStorage.TurnoverToWCOverrideBenchmarkType_             =  document.BenchmarksOverrideForm.TurnoverToWCOverrideBenchmarkType_.value;</v>
      </c>
      <c r="AA30" t="str">
        <f t="shared" si="26"/>
        <v xml:space="preserve">         document.BenchmarksOverrideForm.TurnoverToWCOverrideBenchmarkType_.value  =  typeof(localStorage.TurnoverToWCOverrideBenchmarkType_) = "undefined"?"":localStorage.TurnoverToWCOverrideBenchmarkType_;</v>
      </c>
      <c r="AC30" t="str">
        <f t="shared" si="12"/>
        <v xml:space="preserve">       turnover_ToWC_override_benchmark_type VARCHAR(50) NOT NULL,</v>
      </c>
      <c r="AD30" t="str">
        <f t="shared" si="14"/>
        <v xml:space="preserve">       turnover_ToWC_override_benchmark_type,</v>
      </c>
      <c r="AE30" t="str">
        <f t="shared" si="13"/>
        <v xml:space="preserve">       '$TurnoverToWCOverrideBenchmarkType_',</v>
      </c>
      <c r="AF30" t="str">
        <f t="shared" si="5"/>
        <v xml:space="preserve">         if(row$[ratio] ==  'turnover_ToWC_override_benchmark_type'             )  { $TurnoverToWCOverrideBenchmarkType_               = row$['turnover_ToWC_override_benchmark_type'             ];</v>
      </c>
    </row>
    <row r="31" spans="1:32" x14ac:dyDescent="0.25">
      <c r="A31">
        <v>28</v>
      </c>
      <c r="B31" t="s">
        <v>767</v>
      </c>
      <c r="C31" s="3">
        <f t="shared" si="6"/>
        <v>35</v>
      </c>
      <c r="D31" s="3">
        <f t="shared" si="7"/>
        <v>46</v>
      </c>
      <c r="E31" s="7" t="str">
        <f t="shared" si="8"/>
        <v xml:space="preserve">TurnoverToWCOverrideBenchmarkValue_           </v>
      </c>
      <c r="F31" t="s">
        <v>657</v>
      </c>
      <c r="G31" t="s">
        <v>449</v>
      </c>
      <c r="H31" s="3">
        <f t="shared" si="9"/>
        <v>38</v>
      </c>
      <c r="I31" s="3">
        <f t="shared" si="10"/>
        <v>50</v>
      </c>
      <c r="J31" s="7" t="str">
        <f t="shared" si="16"/>
        <v xml:space="preserve">'turnover_ToWC_override_benchmark_value'            </v>
      </c>
      <c r="K31" t="str">
        <f t="shared" si="0"/>
        <v>'TurnoverToWCOverrideBenchmarkValue_'</v>
      </c>
      <c r="L31" t="str">
        <f t="shared" si="1"/>
        <v>$TurnoverToWCOverrideBenchmarkValue_</v>
      </c>
      <c r="M31" t="str">
        <f t="shared" si="17"/>
        <v>'$TurnoverToWCOverrideBenchmarkValue_'</v>
      </c>
      <c r="N31" t="str">
        <f t="shared" si="2"/>
        <v>localStorage.TurnoverToWCOverrideBenchmarkValue_</v>
      </c>
      <c r="O31" t="s">
        <v>282</v>
      </c>
      <c r="P31" t="s">
        <v>288</v>
      </c>
      <c r="Q31" s="8" t="s">
        <v>289</v>
      </c>
      <c r="R31">
        <f t="shared" si="18"/>
        <v>36</v>
      </c>
      <c r="S31">
        <f t="shared" si="3"/>
        <v>47</v>
      </c>
      <c r="T31" t="str">
        <f t="shared" si="4"/>
        <v xml:space="preserve">TurnoverToWCOverrideBenchmarkValue_           </v>
      </c>
      <c r="U31" t="str">
        <f t="shared" si="19"/>
        <v xml:space="preserve">'$TurnoverToWCOverrideBenchmarkValue_'             </v>
      </c>
      <c r="V31" t="str">
        <f t="shared" si="20"/>
        <v>$TurnoverToWCOverrideBenchmarkValue_              = 0; // LiquidityRatios-Turnover/WorkingCapital</v>
      </c>
      <c r="W31" t="str">
        <f t="shared" si="11"/>
        <v>$TurnoverToWCOverrideBenchmarkValue_              =  $_POST['TurnoverToWCOverrideBenchmarkValue_'];</v>
      </c>
      <c r="X31" t="str">
        <f t="shared" si="21"/>
        <v>localStorage.TurnoverToWCOverrideBenchmarkValue_            = "&lt;?php echo $TurnoverToWCOverrideBenchmarkValue_?&gt;" ;</v>
      </c>
      <c r="Y31" t="str">
        <f t="shared" si="22"/>
        <v>$TurnoverToWCOverrideBenchmarkValue_             = $row["turnover_ToWC_override_benchmark_value"];</v>
      </c>
      <c r="Z31" t="str">
        <f t="shared" si="15"/>
        <v xml:space="preserve">         localStorage.TurnoverToWCOverrideBenchmarkValue_            =  document.BenchmarksOverrideForm.TurnoverToWCOverrideBenchmarkValue_.value;</v>
      </c>
      <c r="AA31" t="str">
        <f t="shared" si="26"/>
        <v xml:space="preserve">         document.BenchmarksOverrideForm.TurnoverToWCOverrideBenchmarkValue_.value  =  typeof(localStorage.TurnoverToWCOverrideBenchmarkValue_) = "undefined"?"":localStorage.TurnoverToWCOverrideBenchmarkValue_;</v>
      </c>
      <c r="AC31" t="str">
        <f t="shared" si="12"/>
        <v xml:space="preserve">       turnover_ToWC_override_benchmark_value FLOAT NOT NULL,</v>
      </c>
      <c r="AD31" t="str">
        <f t="shared" si="14"/>
        <v xml:space="preserve">       turnover_ToWC_override_benchmark_value,</v>
      </c>
      <c r="AE31" t="str">
        <f t="shared" si="13"/>
        <v xml:space="preserve">       '$TurnoverToWCOverrideBenchmarkValue_',</v>
      </c>
      <c r="AF31" t="str">
        <f t="shared" si="5"/>
        <v xml:space="preserve">         if(row$[ratio] ==  'turnover_ToWC_override_benchmark_value'            )  { $TurnoverToWCOverrideBenchmarkValue_              = row$['turnover_ToWC_override_benchmark_value'            ];</v>
      </c>
    </row>
    <row r="32" spans="1:32" x14ac:dyDescent="0.25">
      <c r="A32">
        <v>29</v>
      </c>
      <c r="B32" t="s">
        <v>768</v>
      </c>
      <c r="C32" s="3">
        <f t="shared" si="6"/>
        <v>28</v>
      </c>
      <c r="D32" s="3">
        <f t="shared" si="7"/>
        <v>46</v>
      </c>
      <c r="E32" s="7" t="str">
        <f t="shared" si="8"/>
        <v xml:space="preserve">TurnoverToWCOverrideComment_                  </v>
      </c>
      <c r="F32" t="s">
        <v>658</v>
      </c>
      <c r="G32" t="s">
        <v>457</v>
      </c>
      <c r="H32" s="3">
        <f t="shared" si="9"/>
        <v>30</v>
      </c>
      <c r="I32" s="3">
        <f t="shared" si="10"/>
        <v>50</v>
      </c>
      <c r="J32" s="7" t="str">
        <f t="shared" si="16"/>
        <v xml:space="preserve">'turnover_ToWC_override_comment'                    </v>
      </c>
      <c r="K32" t="str">
        <f t="shared" si="0"/>
        <v>'TurnoverToWCOverrideComment_'</v>
      </c>
      <c r="L32" t="str">
        <f t="shared" si="1"/>
        <v>$TurnoverToWCOverrideComment_</v>
      </c>
      <c r="M32" t="str">
        <f t="shared" si="17"/>
        <v>'$TurnoverToWCOverrideComment_'</v>
      </c>
      <c r="N32" t="str">
        <f t="shared" si="2"/>
        <v>localStorage.TurnoverToWCOverrideComment_</v>
      </c>
      <c r="O32" t="s">
        <v>282</v>
      </c>
      <c r="P32" t="s">
        <v>288</v>
      </c>
      <c r="Q32" s="8" t="s">
        <v>289</v>
      </c>
      <c r="R32">
        <f t="shared" si="18"/>
        <v>29</v>
      </c>
      <c r="S32">
        <f t="shared" si="3"/>
        <v>47</v>
      </c>
      <c r="T32" t="str">
        <f t="shared" si="4"/>
        <v xml:space="preserve">TurnoverToWCOverrideComment_                  </v>
      </c>
      <c r="U32" t="str">
        <f t="shared" si="19"/>
        <v xml:space="preserve">'$TurnoverToWCOverrideComment_'                    </v>
      </c>
      <c r="V32" t="str">
        <f t="shared" si="20"/>
        <v>$TurnoverToWCOverrideComment_                     = 0; // LiquidityRatios-Turnover/WorkingCapital</v>
      </c>
      <c r="W32" t="str">
        <f t="shared" si="11"/>
        <v>$TurnoverToWCOverrideComment_                     =  $_POST['TurnoverToWCOverrideComment_'];</v>
      </c>
      <c r="X32" t="str">
        <f t="shared" si="21"/>
        <v>localStorage.TurnoverToWCOverrideComment_                   = "&lt;?php echo $TurnoverToWCOverrideComment_?&gt;" ;</v>
      </c>
      <c r="Y32" t="str">
        <f t="shared" si="22"/>
        <v>$TurnoverToWCOverrideComment_                    = $row["turnover_ToWC_override_comment"];</v>
      </c>
      <c r="Z32" t="str">
        <f t="shared" si="15"/>
        <v xml:space="preserve">         localStorage.TurnoverToWCOverrideComment_                   =  document.BenchmarksOverrideForm.TurnoverToWCOverrideComment_.value;</v>
      </c>
      <c r="AA32" t="str">
        <f t="shared" si="26"/>
        <v xml:space="preserve">         document.BenchmarksOverrideForm.TurnoverToWCOverrideComment_.value  =  typeof(localStorage.TurnoverToWCOverrideComment_) = "undefined"?"":localStorage.TurnoverToWCOverrideComment_;</v>
      </c>
      <c r="AC32" t="str">
        <f t="shared" si="12"/>
        <v xml:space="preserve">       turnover_ToWC_override_comment VARCHAR(200) NOT NULL,</v>
      </c>
      <c r="AD32" t="str">
        <f t="shared" si="14"/>
        <v xml:space="preserve">       turnover_ToWC_override_comment,</v>
      </c>
      <c r="AE32" t="str">
        <f t="shared" si="13"/>
        <v xml:space="preserve">       '$TurnoverToWCOverrideComment_',</v>
      </c>
      <c r="AF32" t="str">
        <f t="shared" si="5"/>
        <v xml:space="preserve">         if(row$[ratio] ==  'turnover_ToWC_override_comment'                    )  { $TurnoverToWCOverrideComment_                     = row$['turnover_ToWC_override_comment'                    ];</v>
      </c>
    </row>
    <row r="33" spans="1:32" x14ac:dyDescent="0.25">
      <c r="A33">
        <v>30</v>
      </c>
      <c r="B33" t="s">
        <v>769</v>
      </c>
      <c r="C33" s="3">
        <f t="shared" si="6"/>
        <v>35</v>
      </c>
      <c r="D33" s="3">
        <f t="shared" si="7"/>
        <v>46</v>
      </c>
      <c r="E33" s="7" t="str">
        <f t="shared" si="8"/>
        <v xml:space="preserve">TurnoverToWCBenchmarkFirstApproval_           </v>
      </c>
      <c r="F33" t="s">
        <v>659</v>
      </c>
      <c r="G33" t="s">
        <v>742</v>
      </c>
      <c r="H33" s="3">
        <f t="shared" si="9"/>
        <v>28</v>
      </c>
      <c r="I33" s="3">
        <f t="shared" si="10"/>
        <v>50</v>
      </c>
      <c r="J33" s="7" t="str">
        <f t="shared" si="16"/>
        <v xml:space="preserve">'turnover_ToWC_first_approval'                      </v>
      </c>
      <c r="K33" t="str">
        <f t="shared" si="0"/>
        <v>'TurnoverToWCBenchmarkFirstApproval_'</v>
      </c>
      <c r="L33" t="str">
        <f t="shared" si="1"/>
        <v>$TurnoverToWCBenchmarkFirstApproval_</v>
      </c>
      <c r="M33" t="str">
        <f t="shared" si="17"/>
        <v>'$TurnoverToWCBenchmarkFirstApproval_'</v>
      </c>
      <c r="N33" t="str">
        <f t="shared" si="2"/>
        <v>localStorage.TurnoverToWCBenchmarkFirstApproval_</v>
      </c>
      <c r="O33" t="s">
        <v>282</v>
      </c>
      <c r="P33" t="s">
        <v>288</v>
      </c>
      <c r="Q33" s="8" t="s">
        <v>289</v>
      </c>
      <c r="R33">
        <f t="shared" si="18"/>
        <v>36</v>
      </c>
      <c r="S33">
        <f t="shared" si="3"/>
        <v>47</v>
      </c>
      <c r="T33" t="str">
        <f t="shared" si="4"/>
        <v xml:space="preserve">TurnoverToWCBenchmarkFirstApproval_           </v>
      </c>
      <c r="U33" t="str">
        <f t="shared" si="19"/>
        <v xml:space="preserve">'$TurnoverToWCBenchmarkFirstApproval_'             </v>
      </c>
      <c r="V33" t="str">
        <f t="shared" si="20"/>
        <v>$TurnoverToWCBenchmarkFirstApproval_              = 0; // LiquidityRatios-Turnover/WorkingCapital</v>
      </c>
      <c r="W33" t="str">
        <f t="shared" si="11"/>
        <v>$TurnoverToWCBenchmarkFirstApproval_              =  $_POST['TurnoverToWCBenchmarkFirstApproval_'];</v>
      </c>
      <c r="X33" t="str">
        <f t="shared" si="21"/>
        <v>localStorage.TurnoverToWCBenchmarkFirstApproval_            = "&lt;?php echo $TurnoverToWCBenchmarkFirstApproval_?&gt;" ;</v>
      </c>
      <c r="Y33" t="str">
        <f t="shared" si="22"/>
        <v>$TurnoverToWCBenchmarkFirstApproval_             = $row["turnover_ToWC_first_approval"];</v>
      </c>
      <c r="Z33" t="str">
        <f t="shared" si="15"/>
        <v xml:space="preserve">         localStorage.TurnoverToWCBenchmarkFirstApproval_            =  document.BenchmarksOverrideForm.TurnoverToWCBenchmarkFirstApproval_.value;</v>
      </c>
      <c r="AA33" t="str">
        <f t="shared" si="26"/>
        <v xml:space="preserve">         document.BenchmarksOverrideForm.TurnoverToWCBenchmarkFirstApproval_.value  =  typeof(localStorage.TurnoverToWCBenchmarkFirstApproval_) = "undefined"?"":localStorage.TurnoverToWCBenchmarkFirstApproval_;</v>
      </c>
      <c r="AC33" t="str">
        <f t="shared" si="12"/>
        <v xml:space="preserve">       turnover_ToWC_first_approval BOOLEAN NOT NULL,</v>
      </c>
      <c r="AD33" t="str">
        <f t="shared" si="14"/>
        <v xml:space="preserve">       turnover_ToWC_first_approval,</v>
      </c>
      <c r="AE33" t="str">
        <f t="shared" si="13"/>
        <v xml:space="preserve">       '$TurnoverToWCBenchmarkFirstApproval_',</v>
      </c>
      <c r="AF33" t="str">
        <f t="shared" si="5"/>
        <v xml:space="preserve">         if(row$[ratio] ==  'turnover_ToWC_first_approval'                      )  { $TurnoverToWCBenchmarkFirstApproval_              = row$['turnover_ToWC_first_approval'                      ];</v>
      </c>
    </row>
    <row r="34" spans="1:32" x14ac:dyDescent="0.25">
      <c r="A34">
        <v>31</v>
      </c>
      <c r="B34" t="s">
        <v>770</v>
      </c>
      <c r="C34" s="3">
        <f t="shared" si="6"/>
        <v>36</v>
      </c>
      <c r="D34" s="3">
        <f t="shared" si="7"/>
        <v>46</v>
      </c>
      <c r="E34" s="7" t="str">
        <f t="shared" si="8"/>
        <v xml:space="preserve">TurnoverToWCBenchmarkSecondApproval_          </v>
      </c>
      <c r="F34" t="s">
        <v>660</v>
      </c>
      <c r="G34" t="s">
        <v>742</v>
      </c>
      <c r="H34" s="3">
        <f t="shared" si="9"/>
        <v>29</v>
      </c>
      <c r="I34" s="3">
        <f t="shared" si="10"/>
        <v>50</v>
      </c>
      <c r="J34" s="7" t="str">
        <f t="shared" si="16"/>
        <v xml:space="preserve">'turnover_ToWC_second_approval'                     </v>
      </c>
      <c r="K34" t="str">
        <f t="shared" si="0"/>
        <v>'TurnoverToWCBenchmarkSecondApproval_'</v>
      </c>
      <c r="L34" t="str">
        <f t="shared" si="1"/>
        <v>$TurnoverToWCBenchmarkSecondApproval_</v>
      </c>
      <c r="M34" t="str">
        <f t="shared" si="17"/>
        <v>'$TurnoverToWCBenchmarkSecondApproval_'</v>
      </c>
      <c r="N34" t="str">
        <f t="shared" si="2"/>
        <v>localStorage.TurnoverToWCBenchmarkSecondApproval_</v>
      </c>
      <c r="O34" t="s">
        <v>282</v>
      </c>
      <c r="P34" t="s">
        <v>288</v>
      </c>
      <c r="Q34" s="8" t="s">
        <v>289</v>
      </c>
      <c r="R34">
        <f t="shared" si="18"/>
        <v>37</v>
      </c>
      <c r="S34">
        <f t="shared" si="3"/>
        <v>47</v>
      </c>
      <c r="T34" t="str">
        <f t="shared" si="4"/>
        <v xml:space="preserve">TurnoverToWCBenchmarkSecondApproval_          </v>
      </c>
      <c r="U34" t="str">
        <f t="shared" si="19"/>
        <v xml:space="preserve">'$TurnoverToWCBenchmarkSecondApproval_'            </v>
      </c>
      <c r="V34" t="str">
        <f t="shared" si="20"/>
        <v>$TurnoverToWCBenchmarkSecondApproval_             = 0; // LiquidityRatios-Turnover/WorkingCapital</v>
      </c>
      <c r="W34" t="str">
        <f t="shared" si="11"/>
        <v>$TurnoverToWCBenchmarkSecondApproval_             =  $_POST['TurnoverToWCBenchmarkSecondApproval_'];</v>
      </c>
      <c r="X34" t="str">
        <f t="shared" si="21"/>
        <v>localStorage.TurnoverToWCBenchmarkSecondApproval_           = "&lt;?php echo $TurnoverToWCBenchmarkSecondApproval_?&gt;" ;</v>
      </c>
      <c r="Y34" t="str">
        <f t="shared" si="22"/>
        <v>$TurnoverToWCBenchmarkSecondApproval_            = $row["turnover_ToWC_second_approval"];</v>
      </c>
      <c r="Z34" t="str">
        <f t="shared" si="15"/>
        <v xml:space="preserve">         localStorage.TurnoverToWCBenchmarkSecondApproval_           =  document.BenchmarksOverrideForm.TurnoverToWCBenchmarkSecondApproval_.value;</v>
      </c>
      <c r="AA34" t="str">
        <f t="shared" si="26"/>
        <v xml:space="preserve">         document.BenchmarksOverrideForm.TurnoverToWCBenchmarkSecondApproval_.value  =  typeof(localStorage.TurnoverToWCBenchmarkSecondApproval_) = "undefined"?"":localStorage.TurnoverToWCBenchmarkSecondApproval_;</v>
      </c>
      <c r="AC34" t="str">
        <f t="shared" si="12"/>
        <v xml:space="preserve">       turnover_ToWC_second_approval BOOLEAN NOT NULL,</v>
      </c>
      <c r="AD34" t="str">
        <f t="shared" si="14"/>
        <v xml:space="preserve">       turnover_ToWC_second_approval,</v>
      </c>
      <c r="AE34" t="str">
        <f t="shared" si="13"/>
        <v xml:space="preserve">       '$TurnoverToWCBenchmarkSecondApproval_',</v>
      </c>
      <c r="AF34" t="str">
        <f t="shared" si="5"/>
        <v xml:space="preserve">         if(row$[ratio] ==  'turnover_ToWC_second_approval'                     )  { $TurnoverToWCBenchmarkSecondApproval_             = row$['turnover_ToWC_second_approval'                     ];</v>
      </c>
    </row>
    <row r="35" spans="1:32" x14ac:dyDescent="0.25">
      <c r="A35">
        <v>32</v>
      </c>
      <c r="B35" t="s">
        <v>771</v>
      </c>
      <c r="C35" s="3">
        <f t="shared" si="6"/>
        <v>28</v>
      </c>
      <c r="D35" s="3">
        <f t="shared" si="7"/>
        <v>46</v>
      </c>
      <c r="E35" s="7" t="str">
        <f t="shared" si="8"/>
        <v xml:space="preserve">TurnoverGrowthBenchmarkType_                  </v>
      </c>
      <c r="F35" t="s">
        <v>661</v>
      </c>
      <c r="G35" t="s">
        <v>739</v>
      </c>
      <c r="H35" s="3">
        <f t="shared" si="9"/>
        <v>31</v>
      </c>
      <c r="I35" s="3">
        <f t="shared" si="10"/>
        <v>50</v>
      </c>
      <c r="J35" s="7" t="str">
        <f t="shared" ref="J35:J66" si="27">"'"&amp;F35&amp;"'"&amp;REPT(" ",I35-H35)</f>
        <v xml:space="preserve">'turnover_growth_bench_mark_type'                   </v>
      </c>
      <c r="K35" t="str">
        <f t="shared" si="0"/>
        <v>'TurnoverGrowthBenchmarkType_'</v>
      </c>
      <c r="L35" t="str">
        <f t="shared" si="1"/>
        <v>$TurnoverGrowthBenchmarkType_</v>
      </c>
      <c r="M35" t="str">
        <f t="shared" ref="M35:M55" si="28">"'"&amp;L35&amp;"'"</f>
        <v>'$TurnoverGrowthBenchmarkType_'</v>
      </c>
      <c r="N35" t="str">
        <f t="shared" si="2"/>
        <v>localStorage.TurnoverGrowthBenchmarkType_</v>
      </c>
      <c r="O35" t="s">
        <v>290</v>
      </c>
      <c r="P35" t="s">
        <v>290</v>
      </c>
      <c r="Q35" s="8" t="s">
        <v>289</v>
      </c>
      <c r="R35">
        <f t="shared" ref="R35:R55" si="29">LEN(L35)</f>
        <v>29</v>
      </c>
      <c r="S35">
        <f t="shared" si="3"/>
        <v>47</v>
      </c>
      <c r="T35" t="str">
        <f t="shared" si="4"/>
        <v xml:space="preserve">TurnoverGrowthBenchmarkType_                  </v>
      </c>
      <c r="U35" t="str">
        <f t="shared" ref="U35:U55" si="30">M35&amp;REPT(" ",S35-R35+2)</f>
        <v xml:space="preserve">'$TurnoverGrowthBenchmarkType_'                    </v>
      </c>
      <c r="V35" t="str">
        <f t="shared" ref="V35:V55" si="31">SUBSTITUTE(U35,"'","")&amp;" = 0; " &amp; "// "&amp;O35&amp;"-"&amp;P35</f>
        <v>$TurnoverGrowthBenchmarkType_                     = 0; // ProfitabilityRatios-ProfitabilityRatios</v>
      </c>
      <c r="W35" t="str">
        <f t="shared" si="11"/>
        <v>$TurnoverGrowthBenchmarkType_                     =  $_POST['TurnoverGrowthBenchmarkType_'];</v>
      </c>
      <c r="X35" t="str">
        <f t="shared" si="21"/>
        <v>localStorage.TurnoverGrowthBenchmarkType_                   = "&lt;?php echo $TurnoverGrowthBenchmarkType_?&gt;" ;</v>
      </c>
      <c r="Y35" t="str">
        <f t="shared" si="22"/>
        <v>$TurnoverGrowthBenchmarkType_                    = $row["turnover_growth_bench_mark_type"];</v>
      </c>
      <c r="Z35" t="str">
        <f t="shared" si="15"/>
        <v xml:space="preserve">         localStorage.TurnoverGrowthBenchmarkType_                   =  document.BenchmarksOverrideForm.TurnoverGrowthBenchmarkType_.value;</v>
      </c>
      <c r="AA35" t="str">
        <f>"         document.BenchmarksOverrideForm."&amp;B35&amp;".value"&amp;"  =  typeof("&amp;N35&amp;") = "&amp;CHAR(34)&amp;"undefined"&amp;CHAR(34)&amp;"?"&amp;CHAR(34)&amp;"Industry"&amp;CHAR(34)&amp;":"&amp;N35&amp;";"</f>
        <v xml:space="preserve">         document.BenchmarksOverrideForm.TurnoverGrowthBenchmarkType_.value  =  typeof(localStorage.TurnoverGrowthBenchmarkType_) = "undefined"?"Industry":localStorage.TurnoverGrowthBenchmarkType_;</v>
      </c>
      <c r="AC35" t="str">
        <f t="shared" si="12"/>
        <v xml:space="preserve">       turnover_growth_bench_mark_type VARCHAR(50) NOT NULL,</v>
      </c>
      <c r="AD35" t="str">
        <f t="shared" si="14"/>
        <v xml:space="preserve">       turnover_growth_bench_mark_type,</v>
      </c>
      <c r="AE35" t="str">
        <f t="shared" si="13"/>
        <v xml:space="preserve">       '$TurnoverGrowthBenchmarkType_',</v>
      </c>
      <c r="AF35" t="str">
        <f t="shared" si="5"/>
        <v xml:space="preserve">         if(row$[ratio] ==  'turnover_growth_bench_mark_type'                   )  { $TurnoverGrowthBenchmarkType_                     = row$['turnover_growth_bench_mark_type'                   ];</v>
      </c>
    </row>
    <row r="36" spans="1:32" x14ac:dyDescent="0.25">
      <c r="A36">
        <v>33</v>
      </c>
      <c r="B36" t="s">
        <v>772</v>
      </c>
      <c r="C36" s="3">
        <f t="shared" si="6"/>
        <v>35</v>
      </c>
      <c r="D36" s="3">
        <f t="shared" si="7"/>
        <v>46</v>
      </c>
      <c r="E36" s="7" t="str">
        <f t="shared" si="8"/>
        <v xml:space="preserve">TurnoverGrowthPolicyBenchmarkValue_           </v>
      </c>
      <c r="F36" t="s">
        <v>662</v>
      </c>
      <c r="G36" t="s">
        <v>449</v>
      </c>
      <c r="H36" s="3">
        <f t="shared" si="9"/>
        <v>38</v>
      </c>
      <c r="I36" s="3">
        <f t="shared" si="10"/>
        <v>50</v>
      </c>
      <c r="J36" s="7" t="str">
        <f t="shared" si="27"/>
        <v xml:space="preserve">'turnover_growth_policy_benchmark_value'            </v>
      </c>
      <c r="K36" t="str">
        <f t="shared" ref="K36:K67" si="32">"'"&amp;B36&amp;"'"</f>
        <v>'TurnoverGrowthPolicyBenchmarkValue_'</v>
      </c>
      <c r="L36" t="str">
        <f t="shared" ref="L36:L67" si="33">"$"&amp;B36</f>
        <v>$TurnoverGrowthPolicyBenchmarkValue_</v>
      </c>
      <c r="M36" t="str">
        <f t="shared" si="28"/>
        <v>'$TurnoverGrowthPolicyBenchmarkValue_'</v>
      </c>
      <c r="N36" t="str">
        <f t="shared" ref="N36:N67" si="34">"localStorage."&amp;B36</f>
        <v>localStorage.TurnoverGrowthPolicyBenchmarkValue_</v>
      </c>
      <c r="O36" t="s">
        <v>290</v>
      </c>
      <c r="P36" t="s">
        <v>290</v>
      </c>
      <c r="Q36" s="8" t="s">
        <v>289</v>
      </c>
      <c r="R36">
        <f t="shared" si="29"/>
        <v>36</v>
      </c>
      <c r="S36">
        <f t="shared" ref="S36:S67" si="35">MAX(R:R)</f>
        <v>47</v>
      </c>
      <c r="T36" t="str">
        <f t="shared" ref="T36:T67" si="36">B36&amp;REPT(" ",S36-R36)</f>
        <v xml:space="preserve">TurnoverGrowthPolicyBenchmarkValue_           </v>
      </c>
      <c r="U36" t="str">
        <f t="shared" si="30"/>
        <v xml:space="preserve">'$TurnoverGrowthPolicyBenchmarkValue_'             </v>
      </c>
      <c r="V36" t="str">
        <f t="shared" si="31"/>
        <v>$TurnoverGrowthPolicyBenchmarkValue_              = 0; // ProfitabilityRatios-ProfitabilityRatios</v>
      </c>
      <c r="W36" t="str">
        <f t="shared" si="11"/>
        <v>$TurnoverGrowthPolicyBenchmarkValue_              =  $_POST['TurnoverGrowthPolicyBenchmarkValue_'];</v>
      </c>
      <c r="X36" t="str">
        <f t="shared" si="21"/>
        <v>localStorage.TurnoverGrowthPolicyBenchmarkValue_            = "&lt;?php echo $TurnoverGrowthPolicyBenchmarkValue_?&gt;" ;</v>
      </c>
      <c r="Y36" t="str">
        <f t="shared" si="22"/>
        <v>$TurnoverGrowthPolicyBenchmarkValue_             = $row["turnover_growth_policy_benchmark_value"];</v>
      </c>
      <c r="Z36" t="str">
        <f t="shared" si="15"/>
        <v xml:space="preserve">         localStorage.TurnoverGrowthPolicyBenchmarkValue_            =  document.BenchmarksOverrideForm.TurnoverGrowthPolicyBenchmarkValue_.value;</v>
      </c>
      <c r="AA36" t="str">
        <f t="shared" ref="AA36:AA41" si="37">"         document.BenchmarksOverrideForm."&amp;B36&amp;".value"&amp;"  =  typeof("&amp;N36&amp;") = "&amp;CHAR(34)&amp;"undefined"&amp;CHAR(34)&amp;"?"&amp;CHAR(34)&amp;CHAR(34)&amp;":"&amp;N36&amp;";"</f>
        <v xml:space="preserve">         document.BenchmarksOverrideForm.TurnoverGrowthPolicyBenchmarkValue_.value  =  typeof(localStorage.TurnoverGrowthPolicyBenchmarkValue_) = "undefined"?"":localStorage.TurnoverGrowthPolicyBenchmarkValue_;</v>
      </c>
      <c r="AC36" t="str">
        <f t="shared" si="12"/>
        <v xml:space="preserve">       turnover_growth_policy_benchmark_value FLOAT NOT NULL,</v>
      </c>
      <c r="AD36" t="str">
        <f t="shared" si="14"/>
        <v xml:space="preserve">       turnover_growth_policy_benchmark_value,</v>
      </c>
      <c r="AE36" t="str">
        <f t="shared" si="13"/>
        <v xml:space="preserve">       '$TurnoverGrowthPolicyBenchmarkValue_',</v>
      </c>
      <c r="AF36" t="str">
        <f t="shared" ref="AF36:AF67" si="38">"         if(row$[ratio] ==  "&amp;J36&amp; ")  { "&amp;SUBSTITUTE(U36,"'","")&amp;" = " &amp; "row$["&amp;J36&amp;"];"</f>
        <v xml:space="preserve">         if(row$[ratio] ==  'turnover_growth_policy_benchmark_value'            )  { $TurnoverGrowthPolicyBenchmarkValue_              = row$['turnover_growth_policy_benchmark_value'            ];</v>
      </c>
    </row>
    <row r="37" spans="1:32" x14ac:dyDescent="0.25">
      <c r="A37">
        <v>34</v>
      </c>
      <c r="B37" t="s">
        <v>773</v>
      </c>
      <c r="C37" s="3">
        <f t="shared" si="6"/>
        <v>36</v>
      </c>
      <c r="D37" s="3">
        <f t="shared" si="7"/>
        <v>46</v>
      </c>
      <c r="E37" s="7" t="str">
        <f t="shared" si="8"/>
        <v xml:space="preserve">TurnoverGrowthOverrideBenchmarkType_          </v>
      </c>
      <c r="F37" t="s">
        <v>663</v>
      </c>
      <c r="G37" t="s">
        <v>739</v>
      </c>
      <c r="H37" s="3">
        <f t="shared" si="9"/>
        <v>39</v>
      </c>
      <c r="I37" s="3">
        <f t="shared" si="10"/>
        <v>50</v>
      </c>
      <c r="J37" s="7" t="str">
        <f t="shared" si="27"/>
        <v xml:space="preserve">'turnover_growth_override_benchmark_type'           </v>
      </c>
      <c r="K37" t="str">
        <f t="shared" si="32"/>
        <v>'TurnoverGrowthOverrideBenchmarkType_'</v>
      </c>
      <c r="L37" t="str">
        <f t="shared" si="33"/>
        <v>$TurnoverGrowthOverrideBenchmarkType_</v>
      </c>
      <c r="M37" t="str">
        <f t="shared" si="28"/>
        <v>'$TurnoverGrowthOverrideBenchmarkType_'</v>
      </c>
      <c r="N37" t="str">
        <f t="shared" si="34"/>
        <v>localStorage.TurnoverGrowthOverrideBenchmarkType_</v>
      </c>
      <c r="O37" t="s">
        <v>290</v>
      </c>
      <c r="P37" t="s">
        <v>290</v>
      </c>
      <c r="Q37" s="8" t="s">
        <v>289</v>
      </c>
      <c r="R37">
        <f t="shared" si="29"/>
        <v>37</v>
      </c>
      <c r="S37">
        <f t="shared" si="35"/>
        <v>47</v>
      </c>
      <c r="T37" t="str">
        <f t="shared" si="36"/>
        <v xml:space="preserve">TurnoverGrowthOverrideBenchmarkType_          </v>
      </c>
      <c r="U37" t="str">
        <f t="shared" si="30"/>
        <v xml:space="preserve">'$TurnoverGrowthOverrideBenchmarkType_'            </v>
      </c>
      <c r="V37" t="str">
        <f t="shared" si="31"/>
        <v>$TurnoverGrowthOverrideBenchmarkType_             = 0; // ProfitabilityRatios-ProfitabilityRatios</v>
      </c>
      <c r="W37" t="str">
        <f t="shared" si="11"/>
        <v>$TurnoverGrowthOverrideBenchmarkType_             =  $_POST['TurnoverGrowthOverrideBenchmarkType_'];</v>
      </c>
      <c r="X37" t="str">
        <f t="shared" si="21"/>
        <v>localStorage.TurnoverGrowthOverrideBenchmarkType_           = "&lt;?php echo $TurnoverGrowthOverrideBenchmarkType_?&gt;" ;</v>
      </c>
      <c r="Y37" t="str">
        <f t="shared" si="22"/>
        <v>$TurnoverGrowthOverrideBenchmarkType_            = $row["turnover_growth_override_benchmark_type"];</v>
      </c>
      <c r="Z37" t="str">
        <f t="shared" si="15"/>
        <v xml:space="preserve">         localStorage.TurnoverGrowthOverrideBenchmarkType_           =  document.BenchmarksOverrideForm.TurnoverGrowthOverrideBenchmarkType_.value;</v>
      </c>
      <c r="AA37" t="str">
        <f t="shared" si="37"/>
        <v xml:space="preserve">         document.BenchmarksOverrideForm.TurnoverGrowthOverrideBenchmarkType_.value  =  typeof(localStorage.TurnoverGrowthOverrideBenchmarkType_) = "undefined"?"":localStorage.TurnoverGrowthOverrideBenchmarkType_;</v>
      </c>
      <c r="AC37" t="str">
        <f t="shared" si="12"/>
        <v xml:space="preserve">       turnover_growth_override_benchmark_type VARCHAR(50) NOT NULL,</v>
      </c>
      <c r="AD37" t="str">
        <f t="shared" si="14"/>
        <v xml:space="preserve">       turnover_growth_override_benchmark_type,</v>
      </c>
      <c r="AE37" t="str">
        <f t="shared" ref="AE37:AE68" si="39">"       "&amp;M37&amp;","</f>
        <v xml:space="preserve">       '$TurnoverGrowthOverrideBenchmarkType_',</v>
      </c>
      <c r="AF37" t="str">
        <f t="shared" si="38"/>
        <v xml:space="preserve">         if(row$[ratio] ==  'turnover_growth_override_benchmark_type'           )  { $TurnoverGrowthOverrideBenchmarkType_             = row$['turnover_growth_override_benchmark_type'           ];</v>
      </c>
    </row>
    <row r="38" spans="1:32" x14ac:dyDescent="0.25">
      <c r="A38">
        <v>35</v>
      </c>
      <c r="B38" t="s">
        <v>774</v>
      </c>
      <c r="C38" s="3">
        <f t="shared" si="6"/>
        <v>37</v>
      </c>
      <c r="D38" s="3">
        <f t="shared" si="7"/>
        <v>46</v>
      </c>
      <c r="E38" s="7" t="str">
        <f t="shared" si="8"/>
        <v xml:space="preserve">TurnoverGrowthOverrideBenchmarkValue_         </v>
      </c>
      <c r="F38" t="s">
        <v>664</v>
      </c>
      <c r="G38" t="s">
        <v>449</v>
      </c>
      <c r="H38" s="3">
        <f t="shared" si="9"/>
        <v>40</v>
      </c>
      <c r="I38" s="3">
        <f t="shared" si="10"/>
        <v>50</v>
      </c>
      <c r="J38" s="7" t="str">
        <f t="shared" si="27"/>
        <v xml:space="preserve">'turnover_growth_override_benchmark_value'          </v>
      </c>
      <c r="K38" t="str">
        <f t="shared" si="32"/>
        <v>'TurnoverGrowthOverrideBenchmarkValue_'</v>
      </c>
      <c r="L38" t="str">
        <f t="shared" si="33"/>
        <v>$TurnoverGrowthOverrideBenchmarkValue_</v>
      </c>
      <c r="M38" t="str">
        <f t="shared" si="28"/>
        <v>'$TurnoverGrowthOverrideBenchmarkValue_'</v>
      </c>
      <c r="N38" t="str">
        <f t="shared" si="34"/>
        <v>localStorage.TurnoverGrowthOverrideBenchmarkValue_</v>
      </c>
      <c r="O38" t="s">
        <v>290</v>
      </c>
      <c r="P38" t="s">
        <v>290</v>
      </c>
      <c r="Q38" s="8" t="s">
        <v>289</v>
      </c>
      <c r="R38">
        <f t="shared" si="29"/>
        <v>38</v>
      </c>
      <c r="S38">
        <f t="shared" si="35"/>
        <v>47</v>
      </c>
      <c r="T38" t="str">
        <f t="shared" si="36"/>
        <v xml:space="preserve">TurnoverGrowthOverrideBenchmarkValue_         </v>
      </c>
      <c r="U38" t="str">
        <f t="shared" si="30"/>
        <v xml:space="preserve">'$TurnoverGrowthOverrideBenchmarkValue_'           </v>
      </c>
      <c r="V38" t="str">
        <f t="shared" si="31"/>
        <v>$TurnoverGrowthOverrideBenchmarkValue_            = 0; // ProfitabilityRatios-ProfitabilityRatios</v>
      </c>
      <c r="W38" t="str">
        <f t="shared" si="11"/>
        <v>$TurnoverGrowthOverrideBenchmarkValue_            =  $_POST['TurnoverGrowthOverrideBenchmarkValue_'];</v>
      </c>
      <c r="X38" t="str">
        <f t="shared" si="21"/>
        <v>localStorage.TurnoverGrowthOverrideBenchmarkValue_          = "&lt;?php echo $TurnoverGrowthOverrideBenchmarkValue_?&gt;" ;</v>
      </c>
      <c r="Y38" t="str">
        <f t="shared" si="22"/>
        <v>$TurnoverGrowthOverrideBenchmarkValue_           = $row["turnover_growth_override_benchmark_value"];</v>
      </c>
      <c r="Z38" t="str">
        <f t="shared" si="15"/>
        <v xml:space="preserve">         localStorage.TurnoverGrowthOverrideBenchmarkValue_          =  document.BenchmarksOverrideForm.TurnoverGrowthOverrideBenchmarkValue_.value;</v>
      </c>
      <c r="AA38" t="str">
        <f t="shared" si="37"/>
        <v xml:space="preserve">         document.BenchmarksOverrideForm.TurnoverGrowthOverrideBenchmarkValue_.value  =  typeof(localStorage.TurnoverGrowthOverrideBenchmarkValue_) = "undefined"?"":localStorage.TurnoverGrowthOverrideBenchmarkValue_;</v>
      </c>
      <c r="AC38" t="str">
        <f t="shared" si="12"/>
        <v xml:space="preserve">       turnover_growth_override_benchmark_value FLOAT NOT NULL,</v>
      </c>
      <c r="AD38" t="str">
        <f t="shared" si="14"/>
        <v xml:space="preserve">       turnover_growth_override_benchmark_value,</v>
      </c>
      <c r="AE38" t="str">
        <f t="shared" si="39"/>
        <v xml:space="preserve">       '$TurnoverGrowthOverrideBenchmarkValue_',</v>
      </c>
      <c r="AF38" t="str">
        <f t="shared" si="38"/>
        <v xml:space="preserve">         if(row$[ratio] ==  'turnover_growth_override_benchmark_value'          )  { $TurnoverGrowthOverrideBenchmarkValue_            = row$['turnover_growth_override_benchmark_value'          ];</v>
      </c>
    </row>
    <row r="39" spans="1:32" x14ac:dyDescent="0.25">
      <c r="A39">
        <v>36</v>
      </c>
      <c r="B39" t="s">
        <v>775</v>
      </c>
      <c r="C39" s="3">
        <f t="shared" si="6"/>
        <v>30</v>
      </c>
      <c r="D39" s="3">
        <f t="shared" si="7"/>
        <v>46</v>
      </c>
      <c r="E39" s="7" t="str">
        <f t="shared" si="8"/>
        <v xml:space="preserve">TurnoverGrowthOverrideComment_                </v>
      </c>
      <c r="F39" t="s">
        <v>665</v>
      </c>
      <c r="G39" t="s">
        <v>457</v>
      </c>
      <c r="H39" s="3">
        <f t="shared" si="9"/>
        <v>32</v>
      </c>
      <c r="I39" s="3">
        <f t="shared" si="10"/>
        <v>50</v>
      </c>
      <c r="J39" s="7" t="str">
        <f t="shared" si="27"/>
        <v xml:space="preserve">'turnover_growth_override_comment'                  </v>
      </c>
      <c r="K39" t="str">
        <f t="shared" si="32"/>
        <v>'TurnoverGrowthOverrideComment_'</v>
      </c>
      <c r="L39" t="str">
        <f t="shared" si="33"/>
        <v>$TurnoverGrowthOverrideComment_</v>
      </c>
      <c r="M39" t="str">
        <f t="shared" si="28"/>
        <v>'$TurnoverGrowthOverrideComment_'</v>
      </c>
      <c r="N39" t="str">
        <f t="shared" si="34"/>
        <v>localStorage.TurnoverGrowthOverrideComment_</v>
      </c>
      <c r="O39" t="s">
        <v>290</v>
      </c>
      <c r="P39" t="s">
        <v>290</v>
      </c>
      <c r="Q39" s="8" t="s">
        <v>289</v>
      </c>
      <c r="R39">
        <f t="shared" si="29"/>
        <v>31</v>
      </c>
      <c r="S39">
        <f t="shared" si="35"/>
        <v>47</v>
      </c>
      <c r="T39" t="str">
        <f t="shared" si="36"/>
        <v xml:space="preserve">TurnoverGrowthOverrideComment_                </v>
      </c>
      <c r="U39" t="str">
        <f t="shared" si="30"/>
        <v xml:space="preserve">'$TurnoverGrowthOverrideComment_'                  </v>
      </c>
      <c r="V39" t="str">
        <f t="shared" si="31"/>
        <v>$TurnoverGrowthOverrideComment_                   = 0; // ProfitabilityRatios-ProfitabilityRatios</v>
      </c>
      <c r="W39" t="str">
        <f t="shared" si="11"/>
        <v>$TurnoverGrowthOverrideComment_                   =  $_POST['TurnoverGrowthOverrideComment_'];</v>
      </c>
      <c r="X39" t="str">
        <f t="shared" si="21"/>
        <v>localStorage.TurnoverGrowthOverrideComment_                 = "&lt;?php echo $TurnoverGrowthOverrideComment_?&gt;" ;</v>
      </c>
      <c r="Y39" t="str">
        <f t="shared" si="22"/>
        <v>$TurnoverGrowthOverrideComment_                  = $row["turnover_growth_override_comment"];</v>
      </c>
      <c r="Z39" t="str">
        <f t="shared" ref="Z39:Z70" si="40">"         localStorage."&amp;T39&amp;" =  document.BenchmarksOverrideForm."&amp;B39&amp;".value;"</f>
        <v xml:space="preserve">         localStorage.TurnoverGrowthOverrideComment_                 =  document.BenchmarksOverrideForm.TurnoverGrowthOverrideComment_.value;</v>
      </c>
      <c r="AA39" t="str">
        <f t="shared" si="37"/>
        <v xml:space="preserve">         document.BenchmarksOverrideForm.TurnoverGrowthOverrideComment_.value  =  typeof(localStorage.TurnoverGrowthOverrideComment_) = "undefined"?"":localStorage.TurnoverGrowthOverrideComment_;</v>
      </c>
      <c r="AC39" t="str">
        <f t="shared" si="12"/>
        <v xml:space="preserve">       turnover_growth_override_comment VARCHAR(200) NOT NULL,</v>
      </c>
      <c r="AD39" t="str">
        <f t="shared" si="14"/>
        <v xml:space="preserve">       turnover_growth_override_comment,</v>
      </c>
      <c r="AE39" t="str">
        <f t="shared" si="39"/>
        <v xml:space="preserve">       '$TurnoverGrowthOverrideComment_',</v>
      </c>
      <c r="AF39" t="str">
        <f t="shared" si="38"/>
        <v xml:space="preserve">         if(row$[ratio] ==  'turnover_growth_override_comment'                  )  { $TurnoverGrowthOverrideComment_                   = row$['turnover_growth_override_comment'                  ];</v>
      </c>
    </row>
    <row r="40" spans="1:32" x14ac:dyDescent="0.25">
      <c r="A40">
        <v>37</v>
      </c>
      <c r="B40" t="s">
        <v>776</v>
      </c>
      <c r="C40" s="3">
        <f t="shared" si="6"/>
        <v>37</v>
      </c>
      <c r="D40" s="3">
        <f t="shared" si="7"/>
        <v>46</v>
      </c>
      <c r="E40" s="7" t="str">
        <f t="shared" si="8"/>
        <v xml:space="preserve">TurnoverGrowthBenchmarkFirstApproval_         </v>
      </c>
      <c r="F40" t="s">
        <v>666</v>
      </c>
      <c r="G40" t="s">
        <v>742</v>
      </c>
      <c r="H40" s="3">
        <f t="shared" si="9"/>
        <v>30</v>
      </c>
      <c r="I40" s="3">
        <f t="shared" si="10"/>
        <v>50</v>
      </c>
      <c r="J40" s="7" t="str">
        <f t="shared" si="27"/>
        <v xml:space="preserve">'turnover_growth_first_approval'                    </v>
      </c>
      <c r="K40" t="str">
        <f t="shared" si="32"/>
        <v>'TurnoverGrowthBenchmarkFirstApproval_'</v>
      </c>
      <c r="L40" t="str">
        <f t="shared" si="33"/>
        <v>$TurnoverGrowthBenchmarkFirstApproval_</v>
      </c>
      <c r="M40" t="str">
        <f t="shared" si="28"/>
        <v>'$TurnoverGrowthBenchmarkFirstApproval_'</v>
      </c>
      <c r="N40" t="str">
        <f t="shared" si="34"/>
        <v>localStorage.TurnoverGrowthBenchmarkFirstApproval_</v>
      </c>
      <c r="O40" t="s">
        <v>290</v>
      </c>
      <c r="P40" t="s">
        <v>290</v>
      </c>
      <c r="Q40" s="8" t="s">
        <v>289</v>
      </c>
      <c r="R40">
        <f t="shared" si="29"/>
        <v>38</v>
      </c>
      <c r="S40">
        <f t="shared" si="35"/>
        <v>47</v>
      </c>
      <c r="T40" t="str">
        <f t="shared" si="36"/>
        <v xml:space="preserve">TurnoverGrowthBenchmarkFirstApproval_         </v>
      </c>
      <c r="U40" t="str">
        <f t="shared" si="30"/>
        <v xml:space="preserve">'$TurnoverGrowthBenchmarkFirstApproval_'           </v>
      </c>
      <c r="V40" t="str">
        <f t="shared" si="31"/>
        <v>$TurnoverGrowthBenchmarkFirstApproval_            = 0; // ProfitabilityRatios-ProfitabilityRatios</v>
      </c>
      <c r="W40" t="str">
        <f t="shared" si="11"/>
        <v>$TurnoverGrowthBenchmarkFirstApproval_            =  $_POST['TurnoverGrowthBenchmarkFirstApproval_'];</v>
      </c>
      <c r="X40" t="str">
        <f t="shared" si="21"/>
        <v>localStorage.TurnoverGrowthBenchmarkFirstApproval_          = "&lt;?php echo $TurnoverGrowthBenchmarkFirstApproval_?&gt;" ;</v>
      </c>
      <c r="Y40" t="str">
        <f t="shared" si="22"/>
        <v>$TurnoverGrowthBenchmarkFirstApproval_           = $row["turnover_growth_first_approval"];</v>
      </c>
      <c r="Z40" t="str">
        <f t="shared" si="40"/>
        <v xml:space="preserve">         localStorage.TurnoverGrowthBenchmarkFirstApproval_          =  document.BenchmarksOverrideForm.TurnoverGrowthBenchmarkFirstApproval_.value;</v>
      </c>
      <c r="AA40" t="str">
        <f t="shared" si="37"/>
        <v xml:space="preserve">         document.BenchmarksOverrideForm.TurnoverGrowthBenchmarkFirstApproval_.value  =  typeof(localStorage.TurnoverGrowthBenchmarkFirstApproval_) = "undefined"?"":localStorage.TurnoverGrowthBenchmarkFirstApproval_;</v>
      </c>
      <c r="AC40" t="str">
        <f t="shared" si="12"/>
        <v xml:space="preserve">       turnover_growth_first_approval BOOLEAN NOT NULL,</v>
      </c>
      <c r="AD40" t="str">
        <f t="shared" si="14"/>
        <v xml:space="preserve">       turnover_growth_first_approval,</v>
      </c>
      <c r="AE40" t="str">
        <f t="shared" si="39"/>
        <v xml:space="preserve">       '$TurnoverGrowthBenchmarkFirstApproval_',</v>
      </c>
      <c r="AF40" t="str">
        <f t="shared" si="38"/>
        <v xml:space="preserve">         if(row$[ratio] ==  'turnover_growth_first_approval'                    )  { $TurnoverGrowthBenchmarkFirstApproval_            = row$['turnover_growth_first_approval'                    ];</v>
      </c>
    </row>
    <row r="41" spans="1:32" x14ac:dyDescent="0.25">
      <c r="A41">
        <v>38</v>
      </c>
      <c r="B41" t="s">
        <v>777</v>
      </c>
      <c r="C41" s="3">
        <f t="shared" si="6"/>
        <v>38</v>
      </c>
      <c r="D41" s="3">
        <f t="shared" si="7"/>
        <v>46</v>
      </c>
      <c r="E41" s="7" t="str">
        <f t="shared" si="8"/>
        <v xml:space="preserve">TurnoverGrowthBenchmarkSecondApproval_        </v>
      </c>
      <c r="F41" t="s">
        <v>667</v>
      </c>
      <c r="G41" t="s">
        <v>742</v>
      </c>
      <c r="H41" s="3">
        <f t="shared" si="9"/>
        <v>31</v>
      </c>
      <c r="I41" s="3">
        <f t="shared" si="10"/>
        <v>50</v>
      </c>
      <c r="J41" s="7" t="str">
        <f t="shared" si="27"/>
        <v xml:space="preserve">'turnover_growth_second_approval'                   </v>
      </c>
      <c r="K41" t="str">
        <f t="shared" si="32"/>
        <v>'TurnoverGrowthBenchmarkSecondApproval_'</v>
      </c>
      <c r="L41" t="str">
        <f t="shared" si="33"/>
        <v>$TurnoverGrowthBenchmarkSecondApproval_</v>
      </c>
      <c r="M41" t="str">
        <f t="shared" si="28"/>
        <v>'$TurnoverGrowthBenchmarkSecondApproval_'</v>
      </c>
      <c r="N41" t="str">
        <f t="shared" si="34"/>
        <v>localStorage.TurnoverGrowthBenchmarkSecondApproval_</v>
      </c>
      <c r="O41" t="s">
        <v>290</v>
      </c>
      <c r="P41" t="s">
        <v>290</v>
      </c>
      <c r="Q41" s="8" t="s">
        <v>289</v>
      </c>
      <c r="R41">
        <f t="shared" si="29"/>
        <v>39</v>
      </c>
      <c r="S41">
        <f t="shared" si="35"/>
        <v>47</v>
      </c>
      <c r="T41" t="str">
        <f t="shared" si="36"/>
        <v xml:space="preserve">TurnoverGrowthBenchmarkSecondApproval_        </v>
      </c>
      <c r="U41" t="str">
        <f t="shared" si="30"/>
        <v xml:space="preserve">'$TurnoverGrowthBenchmarkSecondApproval_'          </v>
      </c>
      <c r="V41" t="str">
        <f t="shared" si="31"/>
        <v>$TurnoverGrowthBenchmarkSecondApproval_           = 0; // ProfitabilityRatios-ProfitabilityRatios</v>
      </c>
      <c r="W41" t="str">
        <f t="shared" si="11"/>
        <v>$TurnoverGrowthBenchmarkSecondApproval_           =  $_POST['TurnoverGrowthBenchmarkSecondApproval_'];</v>
      </c>
      <c r="X41" t="str">
        <f t="shared" si="21"/>
        <v>localStorage.TurnoverGrowthBenchmarkSecondApproval_         = "&lt;?php echo $TurnoverGrowthBenchmarkSecondApproval_?&gt;" ;</v>
      </c>
      <c r="Y41" t="str">
        <f t="shared" si="22"/>
        <v>$TurnoverGrowthBenchmarkSecondApproval_          = $row["turnover_growth_second_approval"];</v>
      </c>
      <c r="Z41" t="str">
        <f t="shared" si="40"/>
        <v xml:space="preserve">         localStorage.TurnoverGrowthBenchmarkSecondApproval_         =  document.BenchmarksOverrideForm.TurnoverGrowthBenchmarkSecondApproval_.value;</v>
      </c>
      <c r="AA41" t="str">
        <f t="shared" si="37"/>
        <v xml:space="preserve">         document.BenchmarksOverrideForm.TurnoverGrowthBenchmarkSecondApproval_.value  =  typeof(localStorage.TurnoverGrowthBenchmarkSecondApproval_) = "undefined"?"":localStorage.TurnoverGrowthBenchmarkSecondApproval_;</v>
      </c>
      <c r="AC41" t="str">
        <f t="shared" si="12"/>
        <v xml:space="preserve">       turnover_growth_second_approval BOOLEAN NOT NULL,</v>
      </c>
      <c r="AD41" t="str">
        <f t="shared" si="14"/>
        <v xml:space="preserve">       turnover_growth_second_approval,</v>
      </c>
      <c r="AE41" t="str">
        <f t="shared" si="39"/>
        <v xml:space="preserve">       '$TurnoverGrowthBenchmarkSecondApproval_',</v>
      </c>
      <c r="AF41" t="str">
        <f t="shared" si="38"/>
        <v xml:space="preserve">         if(row$[ratio] ==  'turnover_growth_second_approval'                   )  { $TurnoverGrowthBenchmarkSecondApproval_           = row$['turnover_growth_second_approval'                   ];</v>
      </c>
    </row>
    <row r="42" spans="1:32" x14ac:dyDescent="0.25">
      <c r="A42">
        <v>39</v>
      </c>
      <c r="B42" t="s">
        <v>778</v>
      </c>
      <c r="C42" s="3">
        <f t="shared" si="6"/>
        <v>31</v>
      </c>
      <c r="D42" s="3">
        <f t="shared" si="7"/>
        <v>46</v>
      </c>
      <c r="E42" s="7" t="str">
        <f t="shared" si="8"/>
        <v xml:space="preserve">GrossProfitMarginBenchmarkType_               </v>
      </c>
      <c r="F42" t="s">
        <v>668</v>
      </c>
      <c r="G42" t="s">
        <v>739</v>
      </c>
      <c r="H42" s="3">
        <f t="shared" si="9"/>
        <v>35</v>
      </c>
      <c r="I42" s="3">
        <f t="shared" si="10"/>
        <v>50</v>
      </c>
      <c r="J42" s="7" t="str">
        <f t="shared" si="27"/>
        <v xml:space="preserve">'gross_profit_margin_bench_mark_type'               </v>
      </c>
      <c r="K42" t="str">
        <f t="shared" si="32"/>
        <v>'GrossProfitMarginBenchmarkType_'</v>
      </c>
      <c r="L42" t="str">
        <f t="shared" si="33"/>
        <v>$GrossProfitMarginBenchmarkType_</v>
      </c>
      <c r="M42" t="str">
        <f t="shared" si="28"/>
        <v>'$GrossProfitMarginBenchmarkType_'</v>
      </c>
      <c r="N42" t="str">
        <f t="shared" si="34"/>
        <v>localStorage.GrossProfitMarginBenchmarkType_</v>
      </c>
      <c r="O42" t="s">
        <v>290</v>
      </c>
      <c r="P42" t="s">
        <v>291</v>
      </c>
      <c r="Q42" s="8" t="s">
        <v>289</v>
      </c>
      <c r="R42">
        <f t="shared" si="29"/>
        <v>32</v>
      </c>
      <c r="S42">
        <f t="shared" si="35"/>
        <v>47</v>
      </c>
      <c r="T42" t="str">
        <f t="shared" si="36"/>
        <v xml:space="preserve">GrossProfitMarginBenchmarkType_               </v>
      </c>
      <c r="U42" t="str">
        <f t="shared" si="30"/>
        <v xml:space="preserve">'$GrossProfitMarginBenchmarkType_'                 </v>
      </c>
      <c r="V42" t="str">
        <f t="shared" si="31"/>
        <v>$GrossProfitMarginBenchmarkType_                  = 0; // ProfitabilityRatios-GrossProfit%</v>
      </c>
      <c r="W42" t="str">
        <f t="shared" si="11"/>
        <v>$GrossProfitMarginBenchmarkType_                  =  $_POST['GrossProfitMarginBenchmarkType_'];</v>
      </c>
      <c r="X42" t="str">
        <f t="shared" si="21"/>
        <v>localStorage.GrossProfitMarginBenchmarkType_                = "&lt;?php echo $GrossProfitMarginBenchmarkType_?&gt;" ;</v>
      </c>
      <c r="Y42" t="str">
        <f t="shared" si="22"/>
        <v>$GrossProfitMarginBenchmarkType_                 = $row["gross_profit_margin_bench_mark_type"];</v>
      </c>
      <c r="Z42" t="str">
        <f t="shared" si="40"/>
        <v xml:space="preserve">         localStorage.GrossProfitMarginBenchmarkType_                =  document.BenchmarksOverrideForm.GrossProfitMarginBenchmarkType_.value;</v>
      </c>
      <c r="AA42" t="str">
        <f>"         document.BenchmarksOverrideForm."&amp;B42&amp;".value"&amp;"  =  typeof("&amp;N42&amp;") = "&amp;CHAR(34)&amp;"undefined"&amp;CHAR(34)&amp;"?"&amp;CHAR(34)&amp;"Industry"&amp;CHAR(34)&amp;":"&amp;N42&amp;";"</f>
        <v xml:space="preserve">         document.BenchmarksOverrideForm.GrossProfitMarginBenchmarkType_.value  =  typeof(localStorage.GrossProfitMarginBenchmarkType_) = "undefined"?"Industry":localStorage.GrossProfitMarginBenchmarkType_;</v>
      </c>
      <c r="AC42" t="str">
        <f t="shared" si="12"/>
        <v xml:space="preserve">       gross_profit_margin_bench_mark_type VARCHAR(50) NOT NULL,</v>
      </c>
      <c r="AD42" t="str">
        <f t="shared" si="14"/>
        <v xml:space="preserve">       gross_profit_margin_bench_mark_type,</v>
      </c>
      <c r="AE42" t="str">
        <f t="shared" si="39"/>
        <v xml:space="preserve">       '$GrossProfitMarginBenchmarkType_',</v>
      </c>
      <c r="AF42" t="str">
        <f t="shared" si="38"/>
        <v xml:space="preserve">         if(row$[ratio] ==  'gross_profit_margin_bench_mark_type'               )  { $GrossProfitMarginBenchmarkType_                  = row$['gross_profit_margin_bench_mark_type'               ];</v>
      </c>
    </row>
    <row r="43" spans="1:32" x14ac:dyDescent="0.25">
      <c r="A43">
        <v>40</v>
      </c>
      <c r="B43" t="s">
        <v>779</v>
      </c>
      <c r="C43" s="3">
        <f t="shared" si="6"/>
        <v>38</v>
      </c>
      <c r="D43" s="3">
        <f t="shared" si="7"/>
        <v>46</v>
      </c>
      <c r="E43" s="7" t="str">
        <f t="shared" si="8"/>
        <v xml:space="preserve">GrossProfitMarginPolicyBenchmarkValue_        </v>
      </c>
      <c r="F43" t="s">
        <v>669</v>
      </c>
      <c r="G43" t="s">
        <v>449</v>
      </c>
      <c r="H43" s="3">
        <f t="shared" si="9"/>
        <v>42</v>
      </c>
      <c r="I43" s="3">
        <f t="shared" si="10"/>
        <v>50</v>
      </c>
      <c r="J43" s="7" t="str">
        <f t="shared" si="27"/>
        <v xml:space="preserve">'gross_profit_margin_policy_benchmark_value'        </v>
      </c>
      <c r="K43" t="str">
        <f t="shared" si="32"/>
        <v>'GrossProfitMarginPolicyBenchmarkValue_'</v>
      </c>
      <c r="L43" t="str">
        <f t="shared" si="33"/>
        <v>$GrossProfitMarginPolicyBenchmarkValue_</v>
      </c>
      <c r="M43" t="str">
        <f t="shared" si="28"/>
        <v>'$GrossProfitMarginPolicyBenchmarkValue_'</v>
      </c>
      <c r="N43" t="str">
        <f t="shared" si="34"/>
        <v>localStorage.GrossProfitMarginPolicyBenchmarkValue_</v>
      </c>
      <c r="O43" t="s">
        <v>290</v>
      </c>
      <c r="P43" t="s">
        <v>291</v>
      </c>
      <c r="Q43" s="8" t="s">
        <v>289</v>
      </c>
      <c r="R43">
        <f t="shared" si="29"/>
        <v>39</v>
      </c>
      <c r="S43">
        <f t="shared" si="35"/>
        <v>47</v>
      </c>
      <c r="T43" t="str">
        <f t="shared" si="36"/>
        <v xml:space="preserve">GrossProfitMarginPolicyBenchmarkValue_        </v>
      </c>
      <c r="U43" t="str">
        <f t="shared" si="30"/>
        <v xml:space="preserve">'$GrossProfitMarginPolicyBenchmarkValue_'          </v>
      </c>
      <c r="V43" t="str">
        <f t="shared" si="31"/>
        <v>$GrossProfitMarginPolicyBenchmarkValue_           = 0; // ProfitabilityRatios-GrossProfit%</v>
      </c>
      <c r="W43" t="str">
        <f t="shared" si="11"/>
        <v>$GrossProfitMarginPolicyBenchmarkValue_           =  $_POST['GrossProfitMarginPolicyBenchmarkValue_'];</v>
      </c>
      <c r="X43" t="str">
        <f t="shared" si="21"/>
        <v>localStorage.GrossProfitMarginPolicyBenchmarkValue_         = "&lt;?php echo $GrossProfitMarginPolicyBenchmarkValue_?&gt;" ;</v>
      </c>
      <c r="Y43" t="str">
        <f t="shared" si="22"/>
        <v>$GrossProfitMarginPolicyBenchmarkValue_          = $row["gross_profit_margin_policy_benchmark_value"];</v>
      </c>
      <c r="Z43" t="str">
        <f t="shared" si="40"/>
        <v xml:space="preserve">         localStorage.GrossProfitMarginPolicyBenchmarkValue_         =  document.BenchmarksOverrideForm.GrossProfitMarginPolicyBenchmarkValue_.value;</v>
      </c>
      <c r="AA43" t="str">
        <f t="shared" ref="AA43:AA48" si="41">"         document.BenchmarksOverrideForm."&amp;B43&amp;".value"&amp;"  =  typeof("&amp;N43&amp;") = "&amp;CHAR(34)&amp;"undefined"&amp;CHAR(34)&amp;"?"&amp;CHAR(34)&amp;CHAR(34)&amp;":"&amp;N43&amp;";"</f>
        <v xml:space="preserve">         document.BenchmarksOverrideForm.GrossProfitMarginPolicyBenchmarkValue_.value  =  typeof(localStorage.GrossProfitMarginPolicyBenchmarkValue_) = "undefined"?"":localStorage.GrossProfitMarginPolicyBenchmarkValue_;</v>
      </c>
      <c r="AC43" t="str">
        <f t="shared" si="12"/>
        <v xml:space="preserve">       gross_profit_margin_policy_benchmark_value FLOAT NOT NULL,</v>
      </c>
      <c r="AD43" t="str">
        <f t="shared" si="14"/>
        <v xml:space="preserve">       gross_profit_margin_policy_benchmark_value,</v>
      </c>
      <c r="AE43" t="str">
        <f t="shared" si="39"/>
        <v xml:space="preserve">       '$GrossProfitMarginPolicyBenchmarkValue_',</v>
      </c>
      <c r="AF43" t="str">
        <f t="shared" si="38"/>
        <v xml:space="preserve">         if(row$[ratio] ==  'gross_profit_margin_policy_benchmark_value'        )  { $GrossProfitMarginPolicyBenchmarkValue_           = row$['gross_profit_margin_policy_benchmark_value'        ];</v>
      </c>
    </row>
    <row r="44" spans="1:32" x14ac:dyDescent="0.25">
      <c r="A44">
        <v>41</v>
      </c>
      <c r="B44" t="s">
        <v>780</v>
      </c>
      <c r="C44" s="3">
        <f t="shared" si="6"/>
        <v>39</v>
      </c>
      <c r="D44" s="3">
        <f t="shared" si="7"/>
        <v>46</v>
      </c>
      <c r="E44" s="7" t="str">
        <f t="shared" si="8"/>
        <v xml:space="preserve">GrossProfitMarginOverrideBenchmarkType_       </v>
      </c>
      <c r="F44" t="s">
        <v>670</v>
      </c>
      <c r="G44" t="s">
        <v>739</v>
      </c>
      <c r="H44" s="3">
        <f t="shared" si="9"/>
        <v>43</v>
      </c>
      <c r="I44" s="3">
        <f t="shared" si="10"/>
        <v>50</v>
      </c>
      <c r="J44" s="7" t="str">
        <f t="shared" si="27"/>
        <v xml:space="preserve">'gross_profit_margin_override_benchmark_type'       </v>
      </c>
      <c r="K44" t="str">
        <f t="shared" si="32"/>
        <v>'GrossProfitMarginOverrideBenchmarkType_'</v>
      </c>
      <c r="L44" t="str">
        <f t="shared" si="33"/>
        <v>$GrossProfitMarginOverrideBenchmarkType_</v>
      </c>
      <c r="M44" t="str">
        <f t="shared" si="28"/>
        <v>'$GrossProfitMarginOverrideBenchmarkType_'</v>
      </c>
      <c r="N44" t="str">
        <f t="shared" si="34"/>
        <v>localStorage.GrossProfitMarginOverrideBenchmarkType_</v>
      </c>
      <c r="O44" t="s">
        <v>290</v>
      </c>
      <c r="P44" t="s">
        <v>291</v>
      </c>
      <c r="Q44" s="8" t="s">
        <v>289</v>
      </c>
      <c r="R44">
        <f t="shared" si="29"/>
        <v>40</v>
      </c>
      <c r="S44">
        <f t="shared" si="35"/>
        <v>47</v>
      </c>
      <c r="T44" t="str">
        <f t="shared" si="36"/>
        <v xml:space="preserve">GrossProfitMarginOverrideBenchmarkType_       </v>
      </c>
      <c r="U44" t="str">
        <f t="shared" si="30"/>
        <v xml:space="preserve">'$GrossProfitMarginOverrideBenchmarkType_'         </v>
      </c>
      <c r="V44" t="str">
        <f t="shared" si="31"/>
        <v>$GrossProfitMarginOverrideBenchmarkType_          = 0; // ProfitabilityRatios-GrossProfit%</v>
      </c>
      <c r="W44" t="str">
        <f t="shared" si="11"/>
        <v>$GrossProfitMarginOverrideBenchmarkType_          =  $_POST['GrossProfitMarginOverrideBenchmarkType_'];</v>
      </c>
      <c r="X44" t="str">
        <f t="shared" si="21"/>
        <v>localStorage.GrossProfitMarginOverrideBenchmarkType_        = "&lt;?php echo $GrossProfitMarginOverrideBenchmarkType_?&gt;" ;</v>
      </c>
      <c r="Y44" t="str">
        <f t="shared" si="22"/>
        <v>$GrossProfitMarginOverrideBenchmarkType_         = $row["gross_profit_margin_override_benchmark_type"];</v>
      </c>
      <c r="Z44" t="str">
        <f t="shared" si="40"/>
        <v xml:space="preserve">         localStorage.GrossProfitMarginOverrideBenchmarkType_        =  document.BenchmarksOverrideForm.GrossProfitMarginOverrideBenchmarkType_.value;</v>
      </c>
      <c r="AA44" t="str">
        <f t="shared" si="41"/>
        <v xml:space="preserve">         document.BenchmarksOverrideForm.GrossProfitMarginOverrideBenchmarkType_.value  =  typeof(localStorage.GrossProfitMarginOverrideBenchmarkType_) = "undefined"?"":localStorage.GrossProfitMarginOverrideBenchmarkType_;</v>
      </c>
      <c r="AC44" t="str">
        <f t="shared" si="12"/>
        <v xml:space="preserve">       gross_profit_margin_override_benchmark_type VARCHAR(50) NOT NULL,</v>
      </c>
      <c r="AD44" t="str">
        <f t="shared" si="14"/>
        <v xml:space="preserve">       gross_profit_margin_override_benchmark_type,</v>
      </c>
      <c r="AE44" t="str">
        <f t="shared" si="39"/>
        <v xml:space="preserve">       '$GrossProfitMarginOverrideBenchmarkType_',</v>
      </c>
      <c r="AF44" t="str">
        <f t="shared" si="38"/>
        <v xml:space="preserve">         if(row$[ratio] ==  'gross_profit_margin_override_benchmark_type'       )  { $GrossProfitMarginOverrideBenchmarkType_          = row$['gross_profit_margin_override_benchmark_type'       ];</v>
      </c>
    </row>
    <row r="45" spans="1:32" x14ac:dyDescent="0.25">
      <c r="A45">
        <v>42</v>
      </c>
      <c r="B45" t="s">
        <v>781</v>
      </c>
      <c r="C45" s="3">
        <f t="shared" si="6"/>
        <v>40</v>
      </c>
      <c r="D45" s="3">
        <f t="shared" si="7"/>
        <v>46</v>
      </c>
      <c r="E45" s="7" t="str">
        <f t="shared" si="8"/>
        <v xml:space="preserve">GrossProfitMarginOverrideBenchmarkValue_      </v>
      </c>
      <c r="F45" t="s">
        <v>671</v>
      </c>
      <c r="G45" t="s">
        <v>449</v>
      </c>
      <c r="H45" s="3">
        <f t="shared" si="9"/>
        <v>44</v>
      </c>
      <c r="I45" s="3">
        <f t="shared" si="10"/>
        <v>50</v>
      </c>
      <c r="J45" s="7" t="str">
        <f t="shared" si="27"/>
        <v xml:space="preserve">'gross_profit_margin_override_benchmark_value'      </v>
      </c>
      <c r="K45" t="str">
        <f t="shared" si="32"/>
        <v>'GrossProfitMarginOverrideBenchmarkValue_'</v>
      </c>
      <c r="L45" t="str">
        <f t="shared" si="33"/>
        <v>$GrossProfitMarginOverrideBenchmarkValue_</v>
      </c>
      <c r="M45" t="str">
        <f t="shared" si="28"/>
        <v>'$GrossProfitMarginOverrideBenchmarkValue_'</v>
      </c>
      <c r="N45" t="str">
        <f t="shared" si="34"/>
        <v>localStorage.GrossProfitMarginOverrideBenchmarkValue_</v>
      </c>
      <c r="O45" t="s">
        <v>290</v>
      </c>
      <c r="P45" t="s">
        <v>291</v>
      </c>
      <c r="Q45" s="8" t="s">
        <v>289</v>
      </c>
      <c r="R45">
        <f t="shared" si="29"/>
        <v>41</v>
      </c>
      <c r="S45">
        <f t="shared" si="35"/>
        <v>47</v>
      </c>
      <c r="T45" t="str">
        <f t="shared" si="36"/>
        <v xml:space="preserve">GrossProfitMarginOverrideBenchmarkValue_      </v>
      </c>
      <c r="U45" t="str">
        <f t="shared" si="30"/>
        <v xml:space="preserve">'$GrossProfitMarginOverrideBenchmarkValue_'        </v>
      </c>
      <c r="V45" t="str">
        <f t="shared" si="31"/>
        <v>$GrossProfitMarginOverrideBenchmarkValue_         = 0; // ProfitabilityRatios-GrossProfit%</v>
      </c>
      <c r="W45" t="str">
        <f t="shared" si="11"/>
        <v>$GrossProfitMarginOverrideBenchmarkValue_         =  $_POST['GrossProfitMarginOverrideBenchmarkValue_'];</v>
      </c>
      <c r="X45" t="str">
        <f t="shared" si="21"/>
        <v>localStorage.GrossProfitMarginOverrideBenchmarkValue_       = "&lt;?php echo $GrossProfitMarginOverrideBenchmarkValue_?&gt;" ;</v>
      </c>
      <c r="Y45" t="str">
        <f t="shared" si="22"/>
        <v>$GrossProfitMarginOverrideBenchmarkValue_        = $row["gross_profit_margin_override_benchmark_value"];</v>
      </c>
      <c r="Z45" t="str">
        <f t="shared" si="40"/>
        <v xml:space="preserve">         localStorage.GrossProfitMarginOverrideBenchmarkValue_       =  document.BenchmarksOverrideForm.GrossProfitMarginOverrideBenchmarkValue_.value;</v>
      </c>
      <c r="AA45" t="str">
        <f t="shared" si="41"/>
        <v xml:space="preserve">         document.BenchmarksOverrideForm.GrossProfitMarginOverrideBenchmarkValue_.value  =  typeof(localStorage.GrossProfitMarginOverrideBenchmarkValue_) = "undefined"?"":localStorage.GrossProfitMarginOverrideBenchmarkValue_;</v>
      </c>
      <c r="AC45" t="str">
        <f t="shared" si="12"/>
        <v xml:space="preserve">       gross_profit_margin_override_benchmark_value FLOAT NOT NULL,</v>
      </c>
      <c r="AD45" t="str">
        <f t="shared" si="14"/>
        <v xml:space="preserve">       gross_profit_margin_override_benchmark_value,</v>
      </c>
      <c r="AE45" t="str">
        <f t="shared" si="39"/>
        <v xml:space="preserve">       '$GrossProfitMarginOverrideBenchmarkValue_',</v>
      </c>
      <c r="AF45" t="str">
        <f t="shared" si="38"/>
        <v xml:space="preserve">         if(row$[ratio] ==  'gross_profit_margin_override_benchmark_value'      )  { $GrossProfitMarginOverrideBenchmarkValue_         = row$['gross_profit_margin_override_benchmark_value'      ];</v>
      </c>
    </row>
    <row r="46" spans="1:32" x14ac:dyDescent="0.25">
      <c r="A46">
        <v>43</v>
      </c>
      <c r="B46" t="s">
        <v>782</v>
      </c>
      <c r="C46" s="3">
        <f t="shared" si="6"/>
        <v>33</v>
      </c>
      <c r="D46" s="3">
        <f t="shared" si="7"/>
        <v>46</v>
      </c>
      <c r="E46" s="7" t="str">
        <f t="shared" si="8"/>
        <v xml:space="preserve">GrossProfitMarginOverrideComment_             </v>
      </c>
      <c r="F46" t="s">
        <v>672</v>
      </c>
      <c r="G46" t="s">
        <v>457</v>
      </c>
      <c r="H46" s="3">
        <f t="shared" si="9"/>
        <v>36</v>
      </c>
      <c r="I46" s="3">
        <f t="shared" si="10"/>
        <v>50</v>
      </c>
      <c r="J46" s="7" t="str">
        <f t="shared" si="27"/>
        <v xml:space="preserve">'gross_profit_margin_override_comment'              </v>
      </c>
      <c r="K46" t="str">
        <f t="shared" si="32"/>
        <v>'GrossProfitMarginOverrideComment_'</v>
      </c>
      <c r="L46" t="str">
        <f t="shared" si="33"/>
        <v>$GrossProfitMarginOverrideComment_</v>
      </c>
      <c r="M46" t="str">
        <f t="shared" si="28"/>
        <v>'$GrossProfitMarginOverrideComment_'</v>
      </c>
      <c r="N46" t="str">
        <f t="shared" si="34"/>
        <v>localStorage.GrossProfitMarginOverrideComment_</v>
      </c>
      <c r="O46" t="s">
        <v>290</v>
      </c>
      <c r="P46" t="s">
        <v>291</v>
      </c>
      <c r="Q46" s="8" t="s">
        <v>289</v>
      </c>
      <c r="R46">
        <f t="shared" si="29"/>
        <v>34</v>
      </c>
      <c r="S46">
        <f t="shared" si="35"/>
        <v>47</v>
      </c>
      <c r="T46" t="str">
        <f t="shared" si="36"/>
        <v xml:space="preserve">GrossProfitMarginOverrideComment_             </v>
      </c>
      <c r="U46" t="str">
        <f t="shared" si="30"/>
        <v xml:space="preserve">'$GrossProfitMarginOverrideComment_'               </v>
      </c>
      <c r="V46" t="str">
        <f t="shared" si="31"/>
        <v>$GrossProfitMarginOverrideComment_                = 0; // ProfitabilityRatios-GrossProfit%</v>
      </c>
      <c r="W46" t="str">
        <f t="shared" si="11"/>
        <v>$GrossProfitMarginOverrideComment_                =  $_POST['GrossProfitMarginOverrideComment_'];</v>
      </c>
      <c r="X46" t="str">
        <f t="shared" si="21"/>
        <v>localStorage.GrossProfitMarginOverrideComment_              = "&lt;?php echo $GrossProfitMarginOverrideComment_?&gt;" ;</v>
      </c>
      <c r="Y46" t="str">
        <f t="shared" si="22"/>
        <v>$GrossProfitMarginOverrideComment_               = $row["gross_profit_margin_override_comment"];</v>
      </c>
      <c r="Z46" t="str">
        <f t="shared" si="40"/>
        <v xml:space="preserve">         localStorage.GrossProfitMarginOverrideComment_              =  document.BenchmarksOverrideForm.GrossProfitMarginOverrideComment_.value;</v>
      </c>
      <c r="AA46" t="str">
        <f t="shared" si="41"/>
        <v xml:space="preserve">         document.BenchmarksOverrideForm.GrossProfitMarginOverrideComment_.value  =  typeof(localStorage.GrossProfitMarginOverrideComment_) = "undefined"?"":localStorage.GrossProfitMarginOverrideComment_;</v>
      </c>
      <c r="AC46" t="str">
        <f t="shared" si="12"/>
        <v xml:space="preserve">       gross_profit_margin_override_comment VARCHAR(200) NOT NULL,</v>
      </c>
      <c r="AD46" t="str">
        <f t="shared" si="14"/>
        <v xml:space="preserve">       gross_profit_margin_override_comment,</v>
      </c>
      <c r="AE46" t="str">
        <f t="shared" si="39"/>
        <v xml:space="preserve">       '$GrossProfitMarginOverrideComment_',</v>
      </c>
      <c r="AF46" t="str">
        <f t="shared" si="38"/>
        <v xml:space="preserve">         if(row$[ratio] ==  'gross_profit_margin_override_comment'              )  { $GrossProfitMarginOverrideComment_                = row$['gross_profit_margin_override_comment'              ];</v>
      </c>
    </row>
    <row r="47" spans="1:32" x14ac:dyDescent="0.25">
      <c r="A47">
        <v>44</v>
      </c>
      <c r="B47" t="s">
        <v>783</v>
      </c>
      <c r="C47" s="3">
        <f t="shared" si="6"/>
        <v>40</v>
      </c>
      <c r="D47" s="3">
        <f t="shared" si="7"/>
        <v>46</v>
      </c>
      <c r="E47" s="7" t="str">
        <f t="shared" si="8"/>
        <v xml:space="preserve">GrossProfitMarginBenchmarkFirstApproval_      </v>
      </c>
      <c r="F47" t="s">
        <v>673</v>
      </c>
      <c r="G47" t="s">
        <v>742</v>
      </c>
      <c r="H47" s="3">
        <f t="shared" si="9"/>
        <v>34</v>
      </c>
      <c r="I47" s="3">
        <f t="shared" si="10"/>
        <v>50</v>
      </c>
      <c r="J47" s="7" t="str">
        <f t="shared" si="27"/>
        <v xml:space="preserve">'gross_profit_margin_first_approval'                </v>
      </c>
      <c r="K47" t="str">
        <f t="shared" si="32"/>
        <v>'GrossProfitMarginBenchmarkFirstApproval_'</v>
      </c>
      <c r="L47" t="str">
        <f t="shared" si="33"/>
        <v>$GrossProfitMarginBenchmarkFirstApproval_</v>
      </c>
      <c r="M47" t="str">
        <f t="shared" si="28"/>
        <v>'$GrossProfitMarginBenchmarkFirstApproval_'</v>
      </c>
      <c r="N47" t="str">
        <f t="shared" si="34"/>
        <v>localStorage.GrossProfitMarginBenchmarkFirstApproval_</v>
      </c>
      <c r="O47" t="s">
        <v>290</v>
      </c>
      <c r="P47" t="s">
        <v>291</v>
      </c>
      <c r="Q47" s="8" t="s">
        <v>289</v>
      </c>
      <c r="R47">
        <f t="shared" si="29"/>
        <v>41</v>
      </c>
      <c r="S47">
        <f t="shared" si="35"/>
        <v>47</v>
      </c>
      <c r="T47" t="str">
        <f t="shared" si="36"/>
        <v xml:space="preserve">GrossProfitMarginBenchmarkFirstApproval_      </v>
      </c>
      <c r="U47" t="str">
        <f t="shared" si="30"/>
        <v xml:space="preserve">'$GrossProfitMarginBenchmarkFirstApproval_'        </v>
      </c>
      <c r="V47" t="str">
        <f t="shared" si="31"/>
        <v>$GrossProfitMarginBenchmarkFirstApproval_         = 0; // ProfitabilityRatios-GrossProfit%</v>
      </c>
      <c r="W47" t="str">
        <f t="shared" si="11"/>
        <v>$GrossProfitMarginBenchmarkFirstApproval_         =  $_POST['GrossProfitMarginBenchmarkFirstApproval_'];</v>
      </c>
      <c r="X47" t="str">
        <f t="shared" si="21"/>
        <v>localStorage.GrossProfitMarginBenchmarkFirstApproval_       = "&lt;?php echo $GrossProfitMarginBenchmarkFirstApproval_?&gt;" ;</v>
      </c>
      <c r="Y47" t="str">
        <f t="shared" si="22"/>
        <v>$GrossProfitMarginBenchmarkFirstApproval_        = $row["gross_profit_margin_first_approval"];</v>
      </c>
      <c r="Z47" t="str">
        <f t="shared" si="40"/>
        <v xml:space="preserve">         localStorage.GrossProfitMarginBenchmarkFirstApproval_       =  document.BenchmarksOverrideForm.GrossProfitMarginBenchmarkFirstApproval_.value;</v>
      </c>
      <c r="AA47" t="str">
        <f t="shared" si="41"/>
        <v xml:space="preserve">         document.BenchmarksOverrideForm.GrossProfitMarginBenchmarkFirstApproval_.value  =  typeof(localStorage.GrossProfitMarginBenchmarkFirstApproval_) = "undefined"?"":localStorage.GrossProfitMarginBenchmarkFirstApproval_;</v>
      </c>
      <c r="AC47" t="str">
        <f t="shared" si="12"/>
        <v xml:space="preserve">       gross_profit_margin_first_approval BOOLEAN NOT NULL,</v>
      </c>
      <c r="AD47" t="str">
        <f t="shared" si="14"/>
        <v xml:space="preserve">       gross_profit_margin_first_approval,</v>
      </c>
      <c r="AE47" t="str">
        <f t="shared" si="39"/>
        <v xml:space="preserve">       '$GrossProfitMarginBenchmarkFirstApproval_',</v>
      </c>
      <c r="AF47" t="str">
        <f t="shared" si="38"/>
        <v xml:space="preserve">         if(row$[ratio] ==  'gross_profit_margin_first_approval'                )  { $GrossProfitMarginBenchmarkFirstApproval_         = row$['gross_profit_margin_first_approval'                ];</v>
      </c>
    </row>
    <row r="48" spans="1:32" x14ac:dyDescent="0.25">
      <c r="A48">
        <v>45</v>
      </c>
      <c r="B48" t="s">
        <v>784</v>
      </c>
      <c r="C48" s="3">
        <f t="shared" si="6"/>
        <v>41</v>
      </c>
      <c r="D48" s="3">
        <f t="shared" si="7"/>
        <v>46</v>
      </c>
      <c r="E48" s="7" t="str">
        <f t="shared" si="8"/>
        <v xml:space="preserve">GrossProfitMarginBenchmarkSecondApproval_     </v>
      </c>
      <c r="F48" t="s">
        <v>674</v>
      </c>
      <c r="G48" t="s">
        <v>742</v>
      </c>
      <c r="H48" s="3">
        <f t="shared" si="9"/>
        <v>35</v>
      </c>
      <c r="I48" s="3">
        <f t="shared" si="10"/>
        <v>50</v>
      </c>
      <c r="J48" s="7" t="str">
        <f t="shared" si="27"/>
        <v xml:space="preserve">'gross_profit_margin_second_approval'               </v>
      </c>
      <c r="K48" t="str">
        <f t="shared" si="32"/>
        <v>'GrossProfitMarginBenchmarkSecondApproval_'</v>
      </c>
      <c r="L48" t="str">
        <f t="shared" si="33"/>
        <v>$GrossProfitMarginBenchmarkSecondApproval_</v>
      </c>
      <c r="M48" t="str">
        <f t="shared" si="28"/>
        <v>'$GrossProfitMarginBenchmarkSecondApproval_'</v>
      </c>
      <c r="N48" t="str">
        <f t="shared" si="34"/>
        <v>localStorage.GrossProfitMarginBenchmarkSecondApproval_</v>
      </c>
      <c r="O48" t="s">
        <v>290</v>
      </c>
      <c r="P48" t="s">
        <v>291</v>
      </c>
      <c r="Q48" s="8" t="s">
        <v>289</v>
      </c>
      <c r="R48">
        <f t="shared" si="29"/>
        <v>42</v>
      </c>
      <c r="S48">
        <f t="shared" si="35"/>
        <v>47</v>
      </c>
      <c r="T48" t="str">
        <f t="shared" si="36"/>
        <v xml:space="preserve">GrossProfitMarginBenchmarkSecondApproval_     </v>
      </c>
      <c r="U48" t="str">
        <f t="shared" si="30"/>
        <v xml:space="preserve">'$GrossProfitMarginBenchmarkSecondApproval_'       </v>
      </c>
      <c r="V48" t="str">
        <f t="shared" si="31"/>
        <v>$GrossProfitMarginBenchmarkSecondApproval_        = 0; // ProfitabilityRatios-GrossProfit%</v>
      </c>
      <c r="W48" t="str">
        <f t="shared" si="11"/>
        <v>$GrossProfitMarginBenchmarkSecondApproval_        =  $_POST['GrossProfitMarginBenchmarkSecondApproval_'];</v>
      </c>
      <c r="X48" t="str">
        <f t="shared" si="21"/>
        <v>localStorage.GrossProfitMarginBenchmarkSecondApproval_      = "&lt;?php echo $GrossProfitMarginBenchmarkSecondApproval_?&gt;" ;</v>
      </c>
      <c r="Y48" t="str">
        <f t="shared" si="22"/>
        <v>$GrossProfitMarginBenchmarkSecondApproval_       = $row["gross_profit_margin_second_approval"];</v>
      </c>
      <c r="Z48" t="str">
        <f t="shared" si="40"/>
        <v xml:space="preserve">         localStorage.GrossProfitMarginBenchmarkSecondApproval_      =  document.BenchmarksOverrideForm.GrossProfitMarginBenchmarkSecondApproval_.value;</v>
      </c>
      <c r="AA48" t="str">
        <f t="shared" si="41"/>
        <v xml:space="preserve">         document.BenchmarksOverrideForm.GrossProfitMarginBenchmarkSecondApproval_.value  =  typeof(localStorage.GrossProfitMarginBenchmarkSecondApproval_) = "undefined"?"":localStorage.GrossProfitMarginBenchmarkSecondApproval_;</v>
      </c>
      <c r="AC48" t="str">
        <f t="shared" si="12"/>
        <v xml:space="preserve">       gross_profit_margin_second_approval BOOLEAN NOT NULL,</v>
      </c>
      <c r="AD48" t="str">
        <f t="shared" si="14"/>
        <v xml:space="preserve">       gross_profit_margin_second_approval,</v>
      </c>
      <c r="AE48" t="str">
        <f t="shared" si="39"/>
        <v xml:space="preserve">       '$GrossProfitMarginBenchmarkSecondApproval_',</v>
      </c>
      <c r="AF48" t="str">
        <f t="shared" si="38"/>
        <v xml:space="preserve">         if(row$[ratio] ==  'gross_profit_margin_second_approval'               )  { $GrossProfitMarginBenchmarkSecondApproval_        = row$['gross_profit_margin_second_approval'               ];</v>
      </c>
    </row>
    <row r="49" spans="1:32" x14ac:dyDescent="0.25">
      <c r="A49">
        <v>46</v>
      </c>
      <c r="B49" t="s">
        <v>785</v>
      </c>
      <c r="C49" s="3">
        <f t="shared" si="6"/>
        <v>35</v>
      </c>
      <c r="D49" s="3">
        <f t="shared" si="7"/>
        <v>46</v>
      </c>
      <c r="E49" s="7" t="str">
        <f t="shared" si="8"/>
        <v xml:space="preserve">OperatingProfitMarginBenchmarkType_           </v>
      </c>
      <c r="F49" t="s">
        <v>675</v>
      </c>
      <c r="G49" t="s">
        <v>739</v>
      </c>
      <c r="H49" s="3">
        <f t="shared" si="9"/>
        <v>39</v>
      </c>
      <c r="I49" s="3">
        <f t="shared" si="10"/>
        <v>50</v>
      </c>
      <c r="J49" s="7" t="str">
        <f t="shared" si="27"/>
        <v xml:space="preserve">'operating_profit_margin_bench_mark_type'           </v>
      </c>
      <c r="K49" t="str">
        <f t="shared" si="32"/>
        <v>'OperatingProfitMarginBenchmarkType_'</v>
      </c>
      <c r="L49" t="str">
        <f t="shared" si="33"/>
        <v>$OperatingProfitMarginBenchmarkType_</v>
      </c>
      <c r="M49" t="str">
        <f t="shared" si="28"/>
        <v>'$OperatingProfitMarginBenchmarkType_'</v>
      </c>
      <c r="N49" t="str">
        <f t="shared" si="34"/>
        <v>localStorage.OperatingProfitMarginBenchmarkType_</v>
      </c>
      <c r="O49" t="s">
        <v>290</v>
      </c>
      <c r="P49" t="s">
        <v>292</v>
      </c>
      <c r="Q49" s="8" t="s">
        <v>289</v>
      </c>
      <c r="R49">
        <f t="shared" si="29"/>
        <v>36</v>
      </c>
      <c r="S49">
        <f t="shared" si="35"/>
        <v>47</v>
      </c>
      <c r="T49" t="str">
        <f t="shared" si="36"/>
        <v xml:space="preserve">OperatingProfitMarginBenchmarkType_           </v>
      </c>
      <c r="U49" t="str">
        <f t="shared" si="30"/>
        <v xml:space="preserve">'$OperatingProfitMarginBenchmarkType_'             </v>
      </c>
      <c r="V49" t="str">
        <f t="shared" si="31"/>
        <v>$OperatingProfitMarginBenchmarkType_              = 0; // ProfitabilityRatios-OperatingProfitMargin</v>
      </c>
      <c r="W49" t="str">
        <f t="shared" si="11"/>
        <v>$OperatingProfitMarginBenchmarkType_              =  $_POST['OperatingProfitMarginBenchmarkType_'];</v>
      </c>
      <c r="X49" t="str">
        <f t="shared" si="21"/>
        <v>localStorage.OperatingProfitMarginBenchmarkType_            = "&lt;?php echo $OperatingProfitMarginBenchmarkType_?&gt;" ;</v>
      </c>
      <c r="Y49" t="str">
        <f t="shared" si="22"/>
        <v>$OperatingProfitMarginBenchmarkType_             = $row["operating_profit_margin_bench_mark_type"];</v>
      </c>
      <c r="Z49" t="str">
        <f t="shared" si="40"/>
        <v xml:space="preserve">         localStorage.OperatingProfitMarginBenchmarkType_            =  document.BenchmarksOverrideForm.OperatingProfitMarginBenchmarkType_.value;</v>
      </c>
      <c r="AA49" t="str">
        <f>"         document.BenchmarksOverrideForm."&amp;B49&amp;".value"&amp;"  =  typeof("&amp;N49&amp;") = "&amp;CHAR(34)&amp;"undefined"&amp;CHAR(34)&amp;"?"&amp;CHAR(34)&amp;"Industry"&amp;CHAR(34)&amp;":"&amp;N49&amp;";"</f>
        <v xml:space="preserve">         document.BenchmarksOverrideForm.OperatingProfitMarginBenchmarkType_.value  =  typeof(localStorage.OperatingProfitMarginBenchmarkType_) = "undefined"?"Industry":localStorage.OperatingProfitMarginBenchmarkType_;</v>
      </c>
      <c r="AC49" t="str">
        <f t="shared" si="12"/>
        <v xml:space="preserve">       operating_profit_margin_bench_mark_type VARCHAR(50) NOT NULL,</v>
      </c>
      <c r="AD49" t="str">
        <f t="shared" si="14"/>
        <v xml:space="preserve">       operating_profit_margin_bench_mark_type,</v>
      </c>
      <c r="AE49" t="str">
        <f t="shared" si="39"/>
        <v xml:space="preserve">       '$OperatingProfitMarginBenchmarkType_',</v>
      </c>
      <c r="AF49" t="str">
        <f t="shared" si="38"/>
        <v xml:space="preserve">         if(row$[ratio] ==  'operating_profit_margin_bench_mark_type'           )  { $OperatingProfitMarginBenchmarkType_              = row$['operating_profit_margin_bench_mark_type'           ];</v>
      </c>
    </row>
    <row r="50" spans="1:32" x14ac:dyDescent="0.25">
      <c r="A50">
        <v>47</v>
      </c>
      <c r="B50" t="s">
        <v>786</v>
      </c>
      <c r="C50" s="3">
        <f t="shared" si="6"/>
        <v>42</v>
      </c>
      <c r="D50" s="3">
        <f t="shared" si="7"/>
        <v>46</v>
      </c>
      <c r="E50" s="7" t="str">
        <f t="shared" si="8"/>
        <v xml:space="preserve">OperatingProfitMarginPolicyBenchmarkValue_    </v>
      </c>
      <c r="F50" t="s">
        <v>676</v>
      </c>
      <c r="G50" t="s">
        <v>449</v>
      </c>
      <c r="H50" s="3">
        <f t="shared" si="9"/>
        <v>46</v>
      </c>
      <c r="I50" s="3">
        <f t="shared" si="10"/>
        <v>50</v>
      </c>
      <c r="J50" s="7" t="str">
        <f t="shared" si="27"/>
        <v xml:space="preserve">'operating_profit_margin_policy_benchmark_value'    </v>
      </c>
      <c r="K50" t="str">
        <f t="shared" si="32"/>
        <v>'OperatingProfitMarginPolicyBenchmarkValue_'</v>
      </c>
      <c r="L50" t="str">
        <f t="shared" si="33"/>
        <v>$OperatingProfitMarginPolicyBenchmarkValue_</v>
      </c>
      <c r="M50" t="str">
        <f t="shared" si="28"/>
        <v>'$OperatingProfitMarginPolicyBenchmarkValue_'</v>
      </c>
      <c r="N50" t="str">
        <f t="shared" si="34"/>
        <v>localStorage.OperatingProfitMarginPolicyBenchmarkValue_</v>
      </c>
      <c r="O50" t="s">
        <v>290</v>
      </c>
      <c r="P50" t="s">
        <v>292</v>
      </c>
      <c r="Q50" s="8" t="s">
        <v>289</v>
      </c>
      <c r="R50">
        <f t="shared" si="29"/>
        <v>43</v>
      </c>
      <c r="S50">
        <f t="shared" si="35"/>
        <v>47</v>
      </c>
      <c r="T50" t="str">
        <f t="shared" si="36"/>
        <v xml:space="preserve">OperatingProfitMarginPolicyBenchmarkValue_    </v>
      </c>
      <c r="U50" t="str">
        <f t="shared" si="30"/>
        <v xml:space="preserve">'$OperatingProfitMarginPolicyBenchmarkValue_'      </v>
      </c>
      <c r="V50" t="str">
        <f t="shared" si="31"/>
        <v>$OperatingProfitMarginPolicyBenchmarkValue_       = 0; // ProfitabilityRatios-OperatingProfitMargin</v>
      </c>
      <c r="W50" t="str">
        <f t="shared" si="11"/>
        <v>$OperatingProfitMarginPolicyBenchmarkValue_       =  $_POST['OperatingProfitMarginPolicyBenchmarkValue_'];</v>
      </c>
      <c r="X50" t="str">
        <f t="shared" si="21"/>
        <v>localStorage.OperatingProfitMarginPolicyBenchmarkValue_     = "&lt;?php echo $OperatingProfitMarginPolicyBenchmarkValue_?&gt;" ;</v>
      </c>
      <c r="Y50" t="str">
        <f t="shared" si="22"/>
        <v>$OperatingProfitMarginPolicyBenchmarkValue_      = $row["operating_profit_margin_policy_benchmark_value"];</v>
      </c>
      <c r="Z50" t="str">
        <f t="shared" si="40"/>
        <v xml:space="preserve">         localStorage.OperatingProfitMarginPolicyBenchmarkValue_     =  document.BenchmarksOverrideForm.OperatingProfitMarginPolicyBenchmarkValue_.value;</v>
      </c>
      <c r="AA50" t="str">
        <f t="shared" ref="AA50:AA55" si="42">"         document.BenchmarksOverrideForm."&amp;B50&amp;".value"&amp;"  =  typeof("&amp;N50&amp;") = "&amp;CHAR(34)&amp;"undefined"&amp;CHAR(34)&amp;"?"&amp;CHAR(34)&amp;CHAR(34)&amp;":"&amp;N50&amp;";"</f>
        <v xml:space="preserve">         document.BenchmarksOverrideForm.OperatingProfitMarginPolicyBenchmarkValue_.value  =  typeof(localStorage.OperatingProfitMarginPolicyBenchmarkValue_) = "undefined"?"":localStorage.OperatingProfitMarginPolicyBenchmarkValue_;</v>
      </c>
      <c r="AC50" t="str">
        <f t="shared" si="12"/>
        <v xml:space="preserve">       operating_profit_margin_policy_benchmark_value FLOAT NOT NULL,</v>
      </c>
      <c r="AD50" t="str">
        <f t="shared" si="14"/>
        <v xml:space="preserve">       operating_profit_margin_policy_benchmark_value,</v>
      </c>
      <c r="AE50" t="str">
        <f t="shared" si="39"/>
        <v xml:space="preserve">       '$OperatingProfitMarginPolicyBenchmarkValue_',</v>
      </c>
      <c r="AF50" t="str">
        <f t="shared" si="38"/>
        <v xml:space="preserve">         if(row$[ratio] ==  'operating_profit_margin_policy_benchmark_value'    )  { $OperatingProfitMarginPolicyBenchmarkValue_       = row$['operating_profit_margin_policy_benchmark_value'    ];</v>
      </c>
    </row>
    <row r="51" spans="1:32" x14ac:dyDescent="0.25">
      <c r="A51">
        <v>48</v>
      </c>
      <c r="B51" t="s">
        <v>787</v>
      </c>
      <c r="C51" s="3">
        <f t="shared" si="6"/>
        <v>43</v>
      </c>
      <c r="D51" s="3">
        <f t="shared" si="7"/>
        <v>46</v>
      </c>
      <c r="E51" s="7" t="str">
        <f t="shared" si="8"/>
        <v xml:space="preserve">OperatingProfitMarginOverrideBenchmarkType_   </v>
      </c>
      <c r="F51" t="s">
        <v>677</v>
      </c>
      <c r="G51" t="s">
        <v>739</v>
      </c>
      <c r="H51" s="3">
        <f t="shared" si="9"/>
        <v>47</v>
      </c>
      <c r="I51" s="3">
        <f t="shared" si="10"/>
        <v>50</v>
      </c>
      <c r="J51" s="7" t="str">
        <f t="shared" si="27"/>
        <v xml:space="preserve">'operating_profit_margin_override_benchmark_type'   </v>
      </c>
      <c r="K51" t="str">
        <f t="shared" si="32"/>
        <v>'OperatingProfitMarginOverrideBenchmarkType_'</v>
      </c>
      <c r="L51" t="str">
        <f t="shared" si="33"/>
        <v>$OperatingProfitMarginOverrideBenchmarkType_</v>
      </c>
      <c r="M51" t="str">
        <f t="shared" si="28"/>
        <v>'$OperatingProfitMarginOverrideBenchmarkType_'</v>
      </c>
      <c r="N51" t="str">
        <f t="shared" si="34"/>
        <v>localStorage.OperatingProfitMarginOverrideBenchmarkType_</v>
      </c>
      <c r="O51" t="s">
        <v>290</v>
      </c>
      <c r="P51" t="s">
        <v>292</v>
      </c>
      <c r="Q51" s="8" t="s">
        <v>289</v>
      </c>
      <c r="R51">
        <f t="shared" si="29"/>
        <v>44</v>
      </c>
      <c r="S51">
        <f t="shared" si="35"/>
        <v>47</v>
      </c>
      <c r="T51" t="str">
        <f t="shared" si="36"/>
        <v xml:space="preserve">OperatingProfitMarginOverrideBenchmarkType_   </v>
      </c>
      <c r="U51" t="str">
        <f t="shared" si="30"/>
        <v xml:space="preserve">'$OperatingProfitMarginOverrideBenchmarkType_'     </v>
      </c>
      <c r="V51" t="str">
        <f t="shared" si="31"/>
        <v>$OperatingProfitMarginOverrideBenchmarkType_      = 0; // ProfitabilityRatios-OperatingProfitMargin</v>
      </c>
      <c r="W51" t="str">
        <f t="shared" si="11"/>
        <v>$OperatingProfitMarginOverrideBenchmarkType_      =  $_POST['OperatingProfitMarginOverrideBenchmarkType_'];</v>
      </c>
      <c r="X51" t="str">
        <f t="shared" si="21"/>
        <v>localStorage.OperatingProfitMarginOverrideBenchmarkType_    = "&lt;?php echo $OperatingProfitMarginOverrideBenchmarkType_?&gt;" ;</v>
      </c>
      <c r="Y51" t="str">
        <f t="shared" si="22"/>
        <v>$OperatingProfitMarginOverrideBenchmarkType_     = $row["operating_profit_margin_override_benchmark_type"];</v>
      </c>
      <c r="Z51" t="str">
        <f t="shared" si="40"/>
        <v xml:space="preserve">         localStorage.OperatingProfitMarginOverrideBenchmarkType_    =  document.BenchmarksOverrideForm.OperatingProfitMarginOverrideBenchmarkType_.value;</v>
      </c>
      <c r="AA51" t="str">
        <f t="shared" si="42"/>
        <v xml:space="preserve">         document.BenchmarksOverrideForm.OperatingProfitMarginOverrideBenchmarkType_.value  =  typeof(localStorage.OperatingProfitMarginOverrideBenchmarkType_) = "undefined"?"":localStorage.OperatingProfitMarginOverrideBenchmarkType_;</v>
      </c>
      <c r="AC51" t="str">
        <f t="shared" si="12"/>
        <v xml:space="preserve">       operating_profit_margin_override_benchmark_type VARCHAR(50) NOT NULL,</v>
      </c>
      <c r="AD51" t="str">
        <f t="shared" si="14"/>
        <v xml:space="preserve">       operating_profit_margin_override_benchmark_type,</v>
      </c>
      <c r="AE51" t="str">
        <f t="shared" si="39"/>
        <v xml:space="preserve">       '$OperatingProfitMarginOverrideBenchmarkType_',</v>
      </c>
      <c r="AF51" t="str">
        <f t="shared" si="38"/>
        <v xml:space="preserve">         if(row$[ratio] ==  'operating_profit_margin_override_benchmark_type'   )  { $OperatingProfitMarginOverrideBenchmarkType_      = row$['operating_profit_margin_override_benchmark_type'   ];</v>
      </c>
    </row>
    <row r="52" spans="1:32" x14ac:dyDescent="0.25">
      <c r="A52">
        <v>49</v>
      </c>
      <c r="B52" t="s">
        <v>788</v>
      </c>
      <c r="C52" s="3">
        <f t="shared" si="6"/>
        <v>44</v>
      </c>
      <c r="D52" s="3">
        <f t="shared" si="7"/>
        <v>46</v>
      </c>
      <c r="E52" s="7" t="str">
        <f t="shared" si="8"/>
        <v xml:space="preserve">OperatingProfitMarginOverrideBenchmarkValue_  </v>
      </c>
      <c r="F52" t="s">
        <v>678</v>
      </c>
      <c r="G52" t="s">
        <v>449</v>
      </c>
      <c r="H52" s="3">
        <f t="shared" si="9"/>
        <v>48</v>
      </c>
      <c r="I52" s="3">
        <f t="shared" si="10"/>
        <v>50</v>
      </c>
      <c r="J52" s="7" t="str">
        <f t="shared" si="27"/>
        <v xml:space="preserve">'operating_profit_margin_override_benchmark_value'  </v>
      </c>
      <c r="K52" t="str">
        <f t="shared" si="32"/>
        <v>'OperatingProfitMarginOverrideBenchmarkValue_'</v>
      </c>
      <c r="L52" t="str">
        <f t="shared" si="33"/>
        <v>$OperatingProfitMarginOverrideBenchmarkValue_</v>
      </c>
      <c r="M52" t="str">
        <f t="shared" si="28"/>
        <v>'$OperatingProfitMarginOverrideBenchmarkValue_'</v>
      </c>
      <c r="N52" t="str">
        <f t="shared" si="34"/>
        <v>localStorage.OperatingProfitMarginOverrideBenchmarkValue_</v>
      </c>
      <c r="O52" t="s">
        <v>290</v>
      </c>
      <c r="P52" t="s">
        <v>292</v>
      </c>
      <c r="Q52" s="8" t="s">
        <v>289</v>
      </c>
      <c r="R52">
        <f t="shared" si="29"/>
        <v>45</v>
      </c>
      <c r="S52">
        <f t="shared" si="35"/>
        <v>47</v>
      </c>
      <c r="T52" t="str">
        <f t="shared" si="36"/>
        <v xml:space="preserve">OperatingProfitMarginOverrideBenchmarkValue_  </v>
      </c>
      <c r="U52" t="str">
        <f t="shared" si="30"/>
        <v xml:space="preserve">'$OperatingProfitMarginOverrideBenchmarkValue_'    </v>
      </c>
      <c r="V52" t="str">
        <f t="shared" si="31"/>
        <v>$OperatingProfitMarginOverrideBenchmarkValue_     = 0; // ProfitabilityRatios-OperatingProfitMargin</v>
      </c>
      <c r="W52" t="str">
        <f t="shared" si="11"/>
        <v>$OperatingProfitMarginOverrideBenchmarkValue_     =  $_POST['OperatingProfitMarginOverrideBenchmarkValue_'];</v>
      </c>
      <c r="X52" t="str">
        <f t="shared" si="21"/>
        <v>localStorage.OperatingProfitMarginOverrideBenchmarkValue_   = "&lt;?php echo $OperatingProfitMarginOverrideBenchmarkValue_?&gt;" ;</v>
      </c>
      <c r="Y52" t="str">
        <f t="shared" si="22"/>
        <v>$OperatingProfitMarginOverrideBenchmarkValue_    = $row["operating_profit_margin_override_benchmark_value"];</v>
      </c>
      <c r="Z52" t="str">
        <f t="shared" si="40"/>
        <v xml:space="preserve">         localStorage.OperatingProfitMarginOverrideBenchmarkValue_   =  document.BenchmarksOverrideForm.OperatingProfitMarginOverrideBenchmarkValue_.value;</v>
      </c>
      <c r="AA52" t="str">
        <f t="shared" si="42"/>
        <v xml:space="preserve">         document.BenchmarksOverrideForm.OperatingProfitMarginOverrideBenchmarkValue_.value  =  typeof(localStorage.OperatingProfitMarginOverrideBenchmarkValue_) = "undefined"?"":localStorage.OperatingProfitMarginOverrideBenchmarkValue_;</v>
      </c>
      <c r="AC52" t="str">
        <f t="shared" si="12"/>
        <v xml:space="preserve">       operating_profit_margin_override_benchmark_value FLOAT NOT NULL,</v>
      </c>
      <c r="AD52" t="str">
        <f t="shared" si="14"/>
        <v xml:space="preserve">       operating_profit_margin_override_benchmark_value,</v>
      </c>
      <c r="AE52" t="str">
        <f t="shared" si="39"/>
        <v xml:space="preserve">       '$OperatingProfitMarginOverrideBenchmarkValue_',</v>
      </c>
      <c r="AF52" t="str">
        <f t="shared" si="38"/>
        <v xml:space="preserve">         if(row$[ratio] ==  'operating_profit_margin_override_benchmark_value'  )  { $OperatingProfitMarginOverrideBenchmarkValue_     = row$['operating_profit_margin_override_benchmark_value'  ];</v>
      </c>
    </row>
    <row r="53" spans="1:32" x14ac:dyDescent="0.25">
      <c r="A53">
        <v>50</v>
      </c>
      <c r="B53" t="s">
        <v>789</v>
      </c>
      <c r="C53" s="3">
        <f t="shared" si="6"/>
        <v>37</v>
      </c>
      <c r="D53" s="3">
        <f t="shared" si="7"/>
        <v>46</v>
      </c>
      <c r="E53" s="7" t="str">
        <f t="shared" si="8"/>
        <v xml:space="preserve">OperatingProfitMarginOverrideComment_         </v>
      </c>
      <c r="F53" t="s">
        <v>679</v>
      </c>
      <c r="G53" t="s">
        <v>457</v>
      </c>
      <c r="H53" s="3">
        <f t="shared" si="9"/>
        <v>40</v>
      </c>
      <c r="I53" s="3">
        <f t="shared" si="10"/>
        <v>50</v>
      </c>
      <c r="J53" s="7" t="str">
        <f t="shared" si="27"/>
        <v xml:space="preserve">'operating_profit_margin_override_comment'          </v>
      </c>
      <c r="K53" t="str">
        <f t="shared" si="32"/>
        <v>'OperatingProfitMarginOverrideComment_'</v>
      </c>
      <c r="L53" t="str">
        <f t="shared" si="33"/>
        <v>$OperatingProfitMarginOverrideComment_</v>
      </c>
      <c r="M53" t="str">
        <f t="shared" si="28"/>
        <v>'$OperatingProfitMarginOverrideComment_'</v>
      </c>
      <c r="N53" t="str">
        <f t="shared" si="34"/>
        <v>localStorage.OperatingProfitMarginOverrideComment_</v>
      </c>
      <c r="O53" t="s">
        <v>290</v>
      </c>
      <c r="P53" t="s">
        <v>292</v>
      </c>
      <c r="Q53" s="8" t="s">
        <v>289</v>
      </c>
      <c r="R53">
        <f t="shared" si="29"/>
        <v>38</v>
      </c>
      <c r="S53">
        <f t="shared" si="35"/>
        <v>47</v>
      </c>
      <c r="T53" t="str">
        <f t="shared" si="36"/>
        <v xml:space="preserve">OperatingProfitMarginOverrideComment_         </v>
      </c>
      <c r="U53" t="str">
        <f t="shared" si="30"/>
        <v xml:space="preserve">'$OperatingProfitMarginOverrideComment_'           </v>
      </c>
      <c r="V53" t="str">
        <f t="shared" si="31"/>
        <v>$OperatingProfitMarginOverrideComment_            = 0; // ProfitabilityRatios-OperatingProfitMargin</v>
      </c>
      <c r="W53" t="str">
        <f t="shared" si="11"/>
        <v>$OperatingProfitMarginOverrideComment_            =  $_POST['OperatingProfitMarginOverrideComment_'];</v>
      </c>
      <c r="X53" t="str">
        <f t="shared" si="21"/>
        <v>localStorage.OperatingProfitMarginOverrideComment_          = "&lt;?php echo $OperatingProfitMarginOverrideComment_?&gt;" ;</v>
      </c>
      <c r="Y53" t="str">
        <f t="shared" si="22"/>
        <v>$OperatingProfitMarginOverrideComment_           = $row["operating_profit_margin_override_comment"];</v>
      </c>
      <c r="Z53" t="str">
        <f t="shared" si="40"/>
        <v xml:space="preserve">         localStorage.OperatingProfitMarginOverrideComment_          =  document.BenchmarksOverrideForm.OperatingProfitMarginOverrideComment_.value;</v>
      </c>
      <c r="AA53" t="str">
        <f t="shared" si="42"/>
        <v xml:space="preserve">         document.BenchmarksOverrideForm.OperatingProfitMarginOverrideComment_.value  =  typeof(localStorage.OperatingProfitMarginOverrideComment_) = "undefined"?"":localStorage.OperatingProfitMarginOverrideComment_;</v>
      </c>
      <c r="AC53" t="str">
        <f t="shared" si="12"/>
        <v xml:space="preserve">       operating_profit_margin_override_comment VARCHAR(200) NOT NULL,</v>
      </c>
      <c r="AD53" t="str">
        <f t="shared" si="14"/>
        <v xml:space="preserve">       operating_profit_margin_override_comment,</v>
      </c>
      <c r="AE53" t="str">
        <f t="shared" si="39"/>
        <v xml:space="preserve">       '$OperatingProfitMarginOverrideComment_',</v>
      </c>
      <c r="AF53" t="str">
        <f t="shared" si="38"/>
        <v xml:space="preserve">         if(row$[ratio] ==  'operating_profit_margin_override_comment'          )  { $OperatingProfitMarginOverrideComment_            = row$['operating_profit_margin_override_comment'          ];</v>
      </c>
    </row>
    <row r="54" spans="1:32" x14ac:dyDescent="0.25">
      <c r="A54">
        <v>51</v>
      </c>
      <c r="B54" t="s">
        <v>790</v>
      </c>
      <c r="C54" s="3">
        <f t="shared" si="6"/>
        <v>44</v>
      </c>
      <c r="D54" s="3">
        <f t="shared" si="7"/>
        <v>46</v>
      </c>
      <c r="E54" s="7" t="str">
        <f t="shared" si="8"/>
        <v xml:space="preserve">OperatingProfitMarginBenchmarkFirstApproval_  </v>
      </c>
      <c r="F54" t="s">
        <v>680</v>
      </c>
      <c r="G54" t="s">
        <v>742</v>
      </c>
      <c r="H54" s="3">
        <f t="shared" si="9"/>
        <v>38</v>
      </c>
      <c r="I54" s="3">
        <f t="shared" si="10"/>
        <v>50</v>
      </c>
      <c r="J54" s="7" t="str">
        <f t="shared" si="27"/>
        <v xml:space="preserve">'operating_profit_margin_first_approval'            </v>
      </c>
      <c r="K54" t="str">
        <f t="shared" si="32"/>
        <v>'OperatingProfitMarginBenchmarkFirstApproval_'</v>
      </c>
      <c r="L54" t="str">
        <f t="shared" si="33"/>
        <v>$OperatingProfitMarginBenchmarkFirstApproval_</v>
      </c>
      <c r="M54" t="str">
        <f t="shared" si="28"/>
        <v>'$OperatingProfitMarginBenchmarkFirstApproval_'</v>
      </c>
      <c r="N54" t="str">
        <f t="shared" si="34"/>
        <v>localStorage.OperatingProfitMarginBenchmarkFirstApproval_</v>
      </c>
      <c r="O54" t="s">
        <v>290</v>
      </c>
      <c r="P54" t="s">
        <v>292</v>
      </c>
      <c r="Q54" s="8" t="s">
        <v>289</v>
      </c>
      <c r="R54">
        <f t="shared" si="29"/>
        <v>45</v>
      </c>
      <c r="S54">
        <f t="shared" si="35"/>
        <v>47</v>
      </c>
      <c r="T54" t="str">
        <f t="shared" si="36"/>
        <v xml:space="preserve">OperatingProfitMarginBenchmarkFirstApproval_  </v>
      </c>
      <c r="U54" t="str">
        <f t="shared" si="30"/>
        <v xml:space="preserve">'$OperatingProfitMarginBenchmarkFirstApproval_'    </v>
      </c>
      <c r="V54" t="str">
        <f t="shared" si="31"/>
        <v>$OperatingProfitMarginBenchmarkFirstApproval_     = 0; // ProfitabilityRatios-OperatingProfitMargin</v>
      </c>
      <c r="W54" t="str">
        <f t="shared" si="11"/>
        <v>$OperatingProfitMarginBenchmarkFirstApproval_     =  $_POST['OperatingProfitMarginBenchmarkFirstApproval_'];</v>
      </c>
      <c r="X54" t="str">
        <f t="shared" si="21"/>
        <v>localStorage.OperatingProfitMarginBenchmarkFirstApproval_   = "&lt;?php echo $OperatingProfitMarginBenchmarkFirstApproval_?&gt;" ;</v>
      </c>
      <c r="Y54" t="str">
        <f t="shared" si="22"/>
        <v>$OperatingProfitMarginBenchmarkFirstApproval_    = $row["operating_profit_margin_first_approval"];</v>
      </c>
      <c r="Z54" t="str">
        <f t="shared" si="40"/>
        <v xml:space="preserve">         localStorage.OperatingProfitMarginBenchmarkFirstApproval_   =  document.BenchmarksOverrideForm.OperatingProfitMarginBenchmarkFirstApproval_.value;</v>
      </c>
      <c r="AA54" t="str">
        <f t="shared" si="42"/>
        <v xml:space="preserve">         document.BenchmarksOverrideForm.OperatingProfitMarginBenchmarkFirstApproval_.value  =  typeof(localStorage.OperatingProfitMarginBenchmarkFirstApproval_) = "undefined"?"":localStorage.OperatingProfitMarginBenchmarkFirstApproval_;</v>
      </c>
      <c r="AC54" t="str">
        <f t="shared" si="12"/>
        <v xml:space="preserve">       operating_profit_margin_first_approval BOOLEAN NOT NULL,</v>
      </c>
      <c r="AD54" t="str">
        <f t="shared" si="14"/>
        <v xml:space="preserve">       operating_profit_margin_first_approval,</v>
      </c>
      <c r="AE54" t="str">
        <f t="shared" si="39"/>
        <v xml:space="preserve">       '$OperatingProfitMarginBenchmarkFirstApproval_',</v>
      </c>
      <c r="AF54" t="str">
        <f t="shared" si="38"/>
        <v xml:space="preserve">         if(row$[ratio] ==  'operating_profit_margin_first_approval'            )  { $OperatingProfitMarginBenchmarkFirstApproval_     = row$['operating_profit_margin_first_approval'            ];</v>
      </c>
    </row>
    <row r="55" spans="1:32" x14ac:dyDescent="0.25">
      <c r="A55">
        <v>52</v>
      </c>
      <c r="B55" t="s">
        <v>791</v>
      </c>
      <c r="C55" s="3">
        <f t="shared" si="6"/>
        <v>45</v>
      </c>
      <c r="D55" s="3">
        <f t="shared" si="7"/>
        <v>46</v>
      </c>
      <c r="E55" s="7" t="str">
        <f t="shared" si="8"/>
        <v xml:space="preserve">OperatingProfitMarginBenchmarkSecondApproval_ </v>
      </c>
      <c r="F55" t="s">
        <v>681</v>
      </c>
      <c r="G55" t="s">
        <v>742</v>
      </c>
      <c r="H55" s="3">
        <f t="shared" si="9"/>
        <v>39</v>
      </c>
      <c r="I55" s="3">
        <f t="shared" si="10"/>
        <v>50</v>
      </c>
      <c r="J55" s="7" t="str">
        <f t="shared" si="27"/>
        <v xml:space="preserve">'operating_profit_margin_second_approval'           </v>
      </c>
      <c r="K55" t="str">
        <f t="shared" si="32"/>
        <v>'OperatingProfitMarginBenchmarkSecondApproval_'</v>
      </c>
      <c r="L55" t="str">
        <f t="shared" si="33"/>
        <v>$OperatingProfitMarginBenchmarkSecondApproval_</v>
      </c>
      <c r="M55" t="str">
        <f t="shared" si="28"/>
        <v>'$OperatingProfitMarginBenchmarkSecondApproval_'</v>
      </c>
      <c r="N55" t="str">
        <f t="shared" si="34"/>
        <v>localStorage.OperatingProfitMarginBenchmarkSecondApproval_</v>
      </c>
      <c r="O55" t="s">
        <v>290</v>
      </c>
      <c r="P55" t="s">
        <v>292</v>
      </c>
      <c r="Q55" s="8" t="s">
        <v>289</v>
      </c>
      <c r="R55">
        <f t="shared" si="29"/>
        <v>46</v>
      </c>
      <c r="S55">
        <f t="shared" si="35"/>
        <v>47</v>
      </c>
      <c r="T55" t="str">
        <f t="shared" si="36"/>
        <v xml:space="preserve">OperatingProfitMarginBenchmarkSecondApproval_ </v>
      </c>
      <c r="U55" t="str">
        <f t="shared" si="30"/>
        <v xml:space="preserve">'$OperatingProfitMarginBenchmarkSecondApproval_'   </v>
      </c>
      <c r="V55" t="str">
        <f t="shared" si="31"/>
        <v>$OperatingProfitMarginBenchmarkSecondApproval_    = 0; // ProfitabilityRatios-OperatingProfitMargin</v>
      </c>
      <c r="W55" t="str">
        <f t="shared" si="11"/>
        <v>$OperatingProfitMarginBenchmarkSecondApproval_    =  $_POST['OperatingProfitMarginBenchmarkSecondApproval_'];</v>
      </c>
      <c r="X55" t="str">
        <f t="shared" si="21"/>
        <v>localStorage.OperatingProfitMarginBenchmarkSecondApproval_  = "&lt;?php echo $OperatingProfitMarginBenchmarkSecondApproval_?&gt;" ;</v>
      </c>
      <c r="Y55" t="str">
        <f t="shared" si="22"/>
        <v>$OperatingProfitMarginBenchmarkSecondApproval_   = $row["operating_profit_margin_second_approval"];</v>
      </c>
      <c r="Z55" t="str">
        <f t="shared" si="40"/>
        <v xml:space="preserve">         localStorage.OperatingProfitMarginBenchmarkSecondApproval_  =  document.BenchmarksOverrideForm.OperatingProfitMarginBenchmarkSecondApproval_.value;</v>
      </c>
      <c r="AA55" t="str">
        <f t="shared" si="42"/>
        <v xml:space="preserve">         document.BenchmarksOverrideForm.OperatingProfitMarginBenchmarkSecondApproval_.value  =  typeof(localStorage.OperatingProfitMarginBenchmarkSecondApproval_) = "undefined"?"":localStorage.OperatingProfitMarginBenchmarkSecondApproval_;</v>
      </c>
      <c r="AC55" t="str">
        <f t="shared" si="12"/>
        <v xml:space="preserve">       operating_profit_margin_second_approval BOOLEAN NOT NULL,</v>
      </c>
      <c r="AD55" t="str">
        <f t="shared" si="14"/>
        <v xml:space="preserve">       operating_profit_margin_second_approval,</v>
      </c>
      <c r="AE55" t="str">
        <f t="shared" si="39"/>
        <v xml:space="preserve">       '$OperatingProfitMarginBenchmarkSecondApproval_',</v>
      </c>
      <c r="AF55" t="str">
        <f t="shared" si="38"/>
        <v xml:space="preserve">         if(row$[ratio] ==  'operating_profit_margin_second_approval'           )  { $OperatingProfitMarginBenchmarkSecondApproval_    = row$['operating_profit_margin_second_approval'           ];</v>
      </c>
    </row>
    <row r="56" spans="1:32" x14ac:dyDescent="0.25">
      <c r="A56">
        <v>53</v>
      </c>
      <c r="B56" t="s">
        <v>792</v>
      </c>
      <c r="C56" s="3">
        <f t="shared" si="6"/>
        <v>17</v>
      </c>
      <c r="D56" s="3">
        <f t="shared" si="7"/>
        <v>46</v>
      </c>
      <c r="E56" s="7" t="str">
        <f t="shared" si="8"/>
        <v xml:space="preserve">ROABenchmarkType_                             </v>
      </c>
      <c r="F56" t="s">
        <v>682</v>
      </c>
      <c r="G56" t="s">
        <v>739</v>
      </c>
      <c r="H56" s="3">
        <f t="shared" si="9"/>
        <v>19</v>
      </c>
      <c r="I56" s="3">
        <f t="shared" si="10"/>
        <v>50</v>
      </c>
      <c r="J56" s="7" t="str">
        <f t="shared" si="27"/>
        <v xml:space="preserve">'ROA_bench_mark_type'                               </v>
      </c>
      <c r="K56" t="str">
        <f t="shared" si="32"/>
        <v>'ROABenchmarkType_'</v>
      </c>
      <c r="L56" t="str">
        <f t="shared" si="33"/>
        <v>$ROABenchmarkType_</v>
      </c>
      <c r="M56" t="str">
        <f t="shared" ref="M56:M83" si="43">"'"&amp;L56&amp;"'"</f>
        <v>'$ROABenchmarkType_'</v>
      </c>
      <c r="N56" t="str">
        <f t="shared" si="34"/>
        <v>localStorage.ROABenchmarkType_</v>
      </c>
      <c r="O56" t="s">
        <v>290</v>
      </c>
      <c r="P56" t="s">
        <v>293</v>
      </c>
      <c r="Q56" s="8" t="s">
        <v>289</v>
      </c>
      <c r="R56">
        <f t="shared" ref="R56:R83" si="44">LEN(L56)</f>
        <v>18</v>
      </c>
      <c r="S56">
        <f t="shared" si="35"/>
        <v>47</v>
      </c>
      <c r="T56" t="str">
        <f t="shared" si="36"/>
        <v xml:space="preserve">ROABenchmarkType_                             </v>
      </c>
      <c r="U56" t="str">
        <f t="shared" ref="U56:U83" si="45">M56&amp;REPT(" ",S56-R56+2)</f>
        <v xml:space="preserve">'$ROABenchmarkType_'                               </v>
      </c>
      <c r="V56" t="str">
        <f t="shared" ref="V56:V83" si="46">SUBSTITUTE(U56,"'","")&amp;" = 0; " &amp; "// "&amp;O56&amp;"-"&amp;P56</f>
        <v>$ROABenchmarkType_                                = 0; // ProfitabilityRatios-ReturnOnAssets(ROA)</v>
      </c>
      <c r="W56" t="str">
        <f t="shared" si="11"/>
        <v>$ROABenchmarkType_                                =  $_POST['ROABenchmarkType_'];</v>
      </c>
      <c r="X56" t="str">
        <f t="shared" si="21"/>
        <v>localStorage.ROABenchmarkType_                              = "&lt;?php echo $ROABenchmarkType_?&gt;" ;</v>
      </c>
      <c r="Y56" t="str">
        <f t="shared" si="22"/>
        <v>$ROABenchmarkType_                               = $row["ROA_bench_mark_type"];</v>
      </c>
      <c r="Z56" t="str">
        <f t="shared" si="40"/>
        <v xml:space="preserve">         localStorage.ROABenchmarkType_                              =  document.BenchmarksOverrideForm.ROABenchmarkType_.value;</v>
      </c>
      <c r="AA56" t="str">
        <f>"         document.BenchmarksOverrideForm."&amp;B56&amp;".value"&amp;"  =  typeof("&amp;N56&amp;") = "&amp;CHAR(34)&amp;"undefined"&amp;CHAR(34)&amp;"?"&amp;CHAR(34)&amp;"Industry"&amp;CHAR(34)&amp;":"&amp;N56&amp;";"</f>
        <v xml:space="preserve">         document.BenchmarksOverrideForm.ROABenchmarkType_.value  =  typeof(localStorage.ROABenchmarkType_) = "undefined"?"Industry":localStorage.ROABenchmarkType_;</v>
      </c>
      <c r="AC56" t="str">
        <f t="shared" si="12"/>
        <v xml:space="preserve">       ROA_bench_mark_type VARCHAR(50) NOT NULL,</v>
      </c>
      <c r="AD56" t="str">
        <f t="shared" si="14"/>
        <v xml:space="preserve">       ROA_bench_mark_type,</v>
      </c>
      <c r="AE56" t="str">
        <f t="shared" si="39"/>
        <v xml:space="preserve">       '$ROABenchmarkType_',</v>
      </c>
      <c r="AF56" t="str">
        <f t="shared" si="38"/>
        <v xml:space="preserve">         if(row$[ratio] ==  'ROA_bench_mark_type'                               )  { $ROABenchmarkType_                                = row$['ROA_bench_mark_type'                               ];</v>
      </c>
    </row>
    <row r="57" spans="1:32" x14ac:dyDescent="0.25">
      <c r="A57">
        <v>54</v>
      </c>
      <c r="B57" t="s">
        <v>793</v>
      </c>
      <c r="C57" s="3">
        <f t="shared" si="6"/>
        <v>24</v>
      </c>
      <c r="D57" s="3">
        <f t="shared" si="7"/>
        <v>46</v>
      </c>
      <c r="E57" s="7" t="str">
        <f t="shared" si="8"/>
        <v xml:space="preserve">ROAPolicyBenchmarkValue_                      </v>
      </c>
      <c r="F57" t="s">
        <v>683</v>
      </c>
      <c r="G57" t="s">
        <v>449</v>
      </c>
      <c r="H57" s="3">
        <f t="shared" si="9"/>
        <v>26</v>
      </c>
      <c r="I57" s="3">
        <f t="shared" si="10"/>
        <v>50</v>
      </c>
      <c r="J57" s="7" t="str">
        <f t="shared" si="27"/>
        <v xml:space="preserve">'ROA_policy_benchmark_value'                        </v>
      </c>
      <c r="K57" t="str">
        <f t="shared" si="32"/>
        <v>'ROAPolicyBenchmarkValue_'</v>
      </c>
      <c r="L57" t="str">
        <f t="shared" si="33"/>
        <v>$ROAPolicyBenchmarkValue_</v>
      </c>
      <c r="M57" t="str">
        <f t="shared" si="43"/>
        <v>'$ROAPolicyBenchmarkValue_'</v>
      </c>
      <c r="N57" t="str">
        <f t="shared" si="34"/>
        <v>localStorage.ROAPolicyBenchmarkValue_</v>
      </c>
      <c r="O57" t="s">
        <v>290</v>
      </c>
      <c r="P57" t="s">
        <v>293</v>
      </c>
      <c r="Q57" s="8" t="s">
        <v>289</v>
      </c>
      <c r="R57">
        <f t="shared" si="44"/>
        <v>25</v>
      </c>
      <c r="S57">
        <f t="shared" si="35"/>
        <v>47</v>
      </c>
      <c r="T57" t="str">
        <f t="shared" si="36"/>
        <v xml:space="preserve">ROAPolicyBenchmarkValue_                      </v>
      </c>
      <c r="U57" t="str">
        <f t="shared" si="45"/>
        <v xml:space="preserve">'$ROAPolicyBenchmarkValue_'                        </v>
      </c>
      <c r="V57" t="str">
        <f t="shared" si="46"/>
        <v>$ROAPolicyBenchmarkValue_                         = 0; // ProfitabilityRatios-ReturnOnAssets(ROA)</v>
      </c>
      <c r="W57" t="str">
        <f t="shared" si="11"/>
        <v>$ROAPolicyBenchmarkValue_                         =  $_POST['ROAPolicyBenchmarkValue_'];</v>
      </c>
      <c r="X57" t="str">
        <f t="shared" si="21"/>
        <v>localStorage.ROAPolicyBenchmarkValue_                       = "&lt;?php echo $ROAPolicyBenchmarkValue_?&gt;" ;</v>
      </c>
      <c r="Y57" t="str">
        <f t="shared" si="22"/>
        <v>$ROAPolicyBenchmarkValue_                        = $row["ROA_policy_benchmark_value"];</v>
      </c>
      <c r="Z57" t="str">
        <f t="shared" si="40"/>
        <v xml:space="preserve">         localStorage.ROAPolicyBenchmarkValue_                       =  document.BenchmarksOverrideForm.ROAPolicyBenchmarkValue_.value;</v>
      </c>
      <c r="AA57" t="str">
        <f t="shared" ref="AA57:AA62" si="47">"         document.BenchmarksOverrideForm."&amp;B57&amp;".value"&amp;"  =  typeof("&amp;N57&amp;") = "&amp;CHAR(34)&amp;"undefined"&amp;CHAR(34)&amp;"?"&amp;CHAR(34)&amp;CHAR(34)&amp;":"&amp;N57&amp;";"</f>
        <v xml:space="preserve">         document.BenchmarksOverrideForm.ROAPolicyBenchmarkValue_.value  =  typeof(localStorage.ROAPolicyBenchmarkValue_) = "undefined"?"":localStorage.ROAPolicyBenchmarkValue_;</v>
      </c>
      <c r="AC57" t="str">
        <f t="shared" si="12"/>
        <v xml:space="preserve">       ROA_policy_benchmark_value FLOAT NOT NULL,</v>
      </c>
      <c r="AD57" t="str">
        <f t="shared" si="14"/>
        <v xml:space="preserve">       ROA_policy_benchmark_value,</v>
      </c>
      <c r="AE57" t="str">
        <f t="shared" si="39"/>
        <v xml:space="preserve">       '$ROAPolicyBenchmarkValue_',</v>
      </c>
      <c r="AF57" t="str">
        <f t="shared" si="38"/>
        <v xml:space="preserve">         if(row$[ratio] ==  'ROA_policy_benchmark_value'                        )  { $ROAPolicyBenchmarkValue_                         = row$['ROA_policy_benchmark_value'                        ];</v>
      </c>
    </row>
    <row r="58" spans="1:32" x14ac:dyDescent="0.25">
      <c r="A58">
        <v>55</v>
      </c>
      <c r="B58" t="s">
        <v>794</v>
      </c>
      <c r="C58" s="3">
        <f t="shared" si="6"/>
        <v>25</v>
      </c>
      <c r="D58" s="3">
        <f t="shared" si="7"/>
        <v>46</v>
      </c>
      <c r="E58" s="7" t="str">
        <f t="shared" si="8"/>
        <v xml:space="preserve">ROAOverrideBenchmarkType_                     </v>
      </c>
      <c r="F58" t="s">
        <v>684</v>
      </c>
      <c r="G58" t="s">
        <v>739</v>
      </c>
      <c r="H58" s="3">
        <f t="shared" si="9"/>
        <v>27</v>
      </c>
      <c r="I58" s="3">
        <f t="shared" si="10"/>
        <v>50</v>
      </c>
      <c r="J58" s="7" t="str">
        <f t="shared" si="27"/>
        <v xml:space="preserve">'ROA_override_benchmark_type'                       </v>
      </c>
      <c r="K58" t="str">
        <f t="shared" si="32"/>
        <v>'ROAOverrideBenchmarkType_'</v>
      </c>
      <c r="L58" t="str">
        <f t="shared" si="33"/>
        <v>$ROAOverrideBenchmarkType_</v>
      </c>
      <c r="M58" t="str">
        <f t="shared" si="43"/>
        <v>'$ROAOverrideBenchmarkType_'</v>
      </c>
      <c r="N58" t="str">
        <f t="shared" si="34"/>
        <v>localStorage.ROAOverrideBenchmarkType_</v>
      </c>
      <c r="O58" t="s">
        <v>290</v>
      </c>
      <c r="P58" t="s">
        <v>293</v>
      </c>
      <c r="Q58" s="8" t="s">
        <v>289</v>
      </c>
      <c r="R58">
        <f t="shared" si="44"/>
        <v>26</v>
      </c>
      <c r="S58">
        <f t="shared" si="35"/>
        <v>47</v>
      </c>
      <c r="T58" t="str">
        <f t="shared" si="36"/>
        <v xml:space="preserve">ROAOverrideBenchmarkType_                     </v>
      </c>
      <c r="U58" t="str">
        <f t="shared" si="45"/>
        <v xml:space="preserve">'$ROAOverrideBenchmarkType_'                       </v>
      </c>
      <c r="V58" t="str">
        <f t="shared" si="46"/>
        <v>$ROAOverrideBenchmarkType_                        = 0; // ProfitabilityRatios-ReturnOnAssets(ROA)</v>
      </c>
      <c r="W58" t="str">
        <f t="shared" si="11"/>
        <v>$ROAOverrideBenchmarkType_                        =  $_POST['ROAOverrideBenchmarkType_'];</v>
      </c>
      <c r="X58" t="str">
        <f t="shared" si="21"/>
        <v>localStorage.ROAOverrideBenchmarkType_                      = "&lt;?php echo $ROAOverrideBenchmarkType_?&gt;" ;</v>
      </c>
      <c r="Y58" t="str">
        <f t="shared" si="22"/>
        <v>$ROAOverrideBenchmarkType_                       = $row["ROA_override_benchmark_type"];</v>
      </c>
      <c r="Z58" t="str">
        <f t="shared" si="40"/>
        <v xml:space="preserve">         localStorage.ROAOverrideBenchmarkType_                      =  document.BenchmarksOverrideForm.ROAOverrideBenchmarkType_.value;</v>
      </c>
      <c r="AA58" t="str">
        <f t="shared" si="47"/>
        <v xml:space="preserve">         document.BenchmarksOverrideForm.ROAOverrideBenchmarkType_.value  =  typeof(localStorage.ROAOverrideBenchmarkType_) = "undefined"?"":localStorage.ROAOverrideBenchmarkType_;</v>
      </c>
      <c r="AC58" t="str">
        <f t="shared" si="12"/>
        <v xml:space="preserve">       ROA_override_benchmark_type VARCHAR(50) NOT NULL,</v>
      </c>
      <c r="AD58" t="str">
        <f t="shared" si="14"/>
        <v xml:space="preserve">       ROA_override_benchmark_type,</v>
      </c>
      <c r="AE58" t="str">
        <f t="shared" si="39"/>
        <v xml:space="preserve">       '$ROAOverrideBenchmarkType_',</v>
      </c>
      <c r="AF58" t="str">
        <f t="shared" si="38"/>
        <v xml:space="preserve">         if(row$[ratio] ==  'ROA_override_benchmark_type'                       )  { $ROAOverrideBenchmarkType_                        = row$['ROA_override_benchmark_type'                       ];</v>
      </c>
    </row>
    <row r="59" spans="1:32" x14ac:dyDescent="0.25">
      <c r="A59">
        <v>56</v>
      </c>
      <c r="B59" t="s">
        <v>795</v>
      </c>
      <c r="C59" s="3">
        <f t="shared" si="6"/>
        <v>26</v>
      </c>
      <c r="D59" s="3">
        <f t="shared" si="7"/>
        <v>46</v>
      </c>
      <c r="E59" s="7" t="str">
        <f t="shared" si="8"/>
        <v xml:space="preserve">ROAOverrideBenchmarkValue_                    </v>
      </c>
      <c r="F59" t="s">
        <v>685</v>
      </c>
      <c r="G59" t="s">
        <v>449</v>
      </c>
      <c r="H59" s="3">
        <f t="shared" si="9"/>
        <v>28</v>
      </c>
      <c r="I59" s="3">
        <f t="shared" si="10"/>
        <v>50</v>
      </c>
      <c r="J59" s="7" t="str">
        <f t="shared" si="27"/>
        <v xml:space="preserve">'ROA_override_benchmark_value'                      </v>
      </c>
      <c r="K59" t="str">
        <f t="shared" si="32"/>
        <v>'ROAOverrideBenchmarkValue_'</v>
      </c>
      <c r="L59" t="str">
        <f t="shared" si="33"/>
        <v>$ROAOverrideBenchmarkValue_</v>
      </c>
      <c r="M59" t="str">
        <f t="shared" si="43"/>
        <v>'$ROAOverrideBenchmarkValue_'</v>
      </c>
      <c r="N59" t="str">
        <f t="shared" si="34"/>
        <v>localStorage.ROAOverrideBenchmarkValue_</v>
      </c>
      <c r="O59" t="s">
        <v>290</v>
      </c>
      <c r="P59" t="s">
        <v>293</v>
      </c>
      <c r="Q59" s="8" t="s">
        <v>289</v>
      </c>
      <c r="R59">
        <f t="shared" si="44"/>
        <v>27</v>
      </c>
      <c r="S59">
        <f t="shared" si="35"/>
        <v>47</v>
      </c>
      <c r="T59" t="str">
        <f t="shared" si="36"/>
        <v xml:space="preserve">ROAOverrideBenchmarkValue_                    </v>
      </c>
      <c r="U59" t="str">
        <f t="shared" si="45"/>
        <v xml:space="preserve">'$ROAOverrideBenchmarkValue_'                      </v>
      </c>
      <c r="V59" t="str">
        <f t="shared" si="46"/>
        <v>$ROAOverrideBenchmarkValue_                       = 0; // ProfitabilityRatios-ReturnOnAssets(ROA)</v>
      </c>
      <c r="W59" t="str">
        <f t="shared" si="11"/>
        <v>$ROAOverrideBenchmarkValue_                       =  $_POST['ROAOverrideBenchmarkValue_'];</v>
      </c>
      <c r="X59" t="str">
        <f t="shared" si="21"/>
        <v>localStorage.ROAOverrideBenchmarkValue_                     = "&lt;?php echo $ROAOverrideBenchmarkValue_?&gt;" ;</v>
      </c>
      <c r="Y59" t="str">
        <f t="shared" si="22"/>
        <v>$ROAOverrideBenchmarkValue_                      = $row["ROA_override_benchmark_value"];</v>
      </c>
      <c r="Z59" t="str">
        <f t="shared" si="40"/>
        <v xml:space="preserve">         localStorage.ROAOverrideBenchmarkValue_                     =  document.BenchmarksOverrideForm.ROAOverrideBenchmarkValue_.value;</v>
      </c>
      <c r="AA59" t="str">
        <f t="shared" si="47"/>
        <v xml:space="preserve">         document.BenchmarksOverrideForm.ROAOverrideBenchmarkValue_.value  =  typeof(localStorage.ROAOverrideBenchmarkValue_) = "undefined"?"":localStorage.ROAOverrideBenchmarkValue_;</v>
      </c>
      <c r="AC59" t="str">
        <f t="shared" si="12"/>
        <v xml:space="preserve">       ROA_override_benchmark_value FLOAT NOT NULL,</v>
      </c>
      <c r="AD59" t="str">
        <f t="shared" si="14"/>
        <v xml:space="preserve">       ROA_override_benchmark_value,</v>
      </c>
      <c r="AE59" t="str">
        <f t="shared" si="39"/>
        <v xml:space="preserve">       '$ROAOverrideBenchmarkValue_',</v>
      </c>
      <c r="AF59" t="str">
        <f t="shared" si="38"/>
        <v xml:space="preserve">         if(row$[ratio] ==  'ROA_override_benchmark_value'                      )  { $ROAOverrideBenchmarkValue_                       = row$['ROA_override_benchmark_value'                      ];</v>
      </c>
    </row>
    <row r="60" spans="1:32" x14ac:dyDescent="0.25">
      <c r="A60">
        <v>57</v>
      </c>
      <c r="B60" t="s">
        <v>796</v>
      </c>
      <c r="C60" s="3">
        <f t="shared" si="6"/>
        <v>19</v>
      </c>
      <c r="D60" s="3">
        <f t="shared" si="7"/>
        <v>46</v>
      </c>
      <c r="E60" s="7" t="str">
        <f t="shared" si="8"/>
        <v xml:space="preserve">ROAOverrideComment_                           </v>
      </c>
      <c r="F60" t="s">
        <v>686</v>
      </c>
      <c r="G60" t="s">
        <v>457</v>
      </c>
      <c r="H60" s="3">
        <f t="shared" si="9"/>
        <v>20</v>
      </c>
      <c r="I60" s="3">
        <f t="shared" si="10"/>
        <v>50</v>
      </c>
      <c r="J60" s="7" t="str">
        <f t="shared" si="27"/>
        <v xml:space="preserve">'ROA_override_comment'                              </v>
      </c>
      <c r="K60" t="str">
        <f t="shared" si="32"/>
        <v>'ROAOverrideComment_'</v>
      </c>
      <c r="L60" t="str">
        <f t="shared" si="33"/>
        <v>$ROAOverrideComment_</v>
      </c>
      <c r="M60" t="str">
        <f t="shared" si="43"/>
        <v>'$ROAOverrideComment_'</v>
      </c>
      <c r="N60" t="str">
        <f t="shared" si="34"/>
        <v>localStorage.ROAOverrideComment_</v>
      </c>
      <c r="O60" t="s">
        <v>290</v>
      </c>
      <c r="P60" t="s">
        <v>293</v>
      </c>
      <c r="Q60" s="8" t="s">
        <v>289</v>
      </c>
      <c r="R60">
        <f t="shared" si="44"/>
        <v>20</v>
      </c>
      <c r="S60">
        <f t="shared" si="35"/>
        <v>47</v>
      </c>
      <c r="T60" t="str">
        <f t="shared" si="36"/>
        <v xml:space="preserve">ROAOverrideComment_                           </v>
      </c>
      <c r="U60" t="str">
        <f t="shared" si="45"/>
        <v xml:space="preserve">'$ROAOverrideComment_'                             </v>
      </c>
      <c r="V60" t="str">
        <f t="shared" si="46"/>
        <v>$ROAOverrideComment_                              = 0; // ProfitabilityRatios-ReturnOnAssets(ROA)</v>
      </c>
      <c r="W60" t="str">
        <f t="shared" si="11"/>
        <v>$ROAOverrideComment_                              =  $_POST['ROAOverrideComment_'];</v>
      </c>
      <c r="X60" t="str">
        <f t="shared" si="21"/>
        <v>localStorage.ROAOverrideComment_                            = "&lt;?php echo $ROAOverrideComment_?&gt;" ;</v>
      </c>
      <c r="Y60" t="str">
        <f t="shared" si="22"/>
        <v>$ROAOverrideComment_                             = $row["ROA_override_comment"];</v>
      </c>
      <c r="Z60" t="str">
        <f t="shared" si="40"/>
        <v xml:space="preserve">         localStorage.ROAOverrideComment_                            =  document.BenchmarksOverrideForm.ROAOverrideComment_.value;</v>
      </c>
      <c r="AA60" t="str">
        <f t="shared" si="47"/>
        <v xml:space="preserve">         document.BenchmarksOverrideForm.ROAOverrideComment_.value  =  typeof(localStorage.ROAOverrideComment_) = "undefined"?"":localStorage.ROAOverrideComment_;</v>
      </c>
      <c r="AC60" t="str">
        <f t="shared" si="12"/>
        <v xml:space="preserve">       ROA_override_comment VARCHAR(200) NOT NULL,</v>
      </c>
      <c r="AD60" t="str">
        <f t="shared" si="14"/>
        <v xml:space="preserve">       ROA_override_comment,</v>
      </c>
      <c r="AE60" t="str">
        <f t="shared" si="39"/>
        <v xml:space="preserve">       '$ROAOverrideComment_',</v>
      </c>
      <c r="AF60" t="str">
        <f t="shared" si="38"/>
        <v xml:space="preserve">         if(row$[ratio] ==  'ROA_override_comment'                              )  { $ROAOverrideComment_                              = row$['ROA_override_comment'                              ];</v>
      </c>
    </row>
    <row r="61" spans="1:32" x14ac:dyDescent="0.25">
      <c r="A61">
        <v>58</v>
      </c>
      <c r="B61" t="s">
        <v>797</v>
      </c>
      <c r="C61" s="3">
        <f t="shared" si="6"/>
        <v>26</v>
      </c>
      <c r="D61" s="3">
        <f t="shared" si="7"/>
        <v>46</v>
      </c>
      <c r="E61" s="7" t="str">
        <f t="shared" si="8"/>
        <v xml:space="preserve">ROABenchmarkFirstApproval_                    </v>
      </c>
      <c r="F61" t="s">
        <v>687</v>
      </c>
      <c r="G61" t="s">
        <v>742</v>
      </c>
      <c r="H61" s="3">
        <f t="shared" si="9"/>
        <v>18</v>
      </c>
      <c r="I61" s="3">
        <f t="shared" si="10"/>
        <v>50</v>
      </c>
      <c r="J61" s="7" t="str">
        <f t="shared" si="27"/>
        <v xml:space="preserve">'ROA_first_approval'                                </v>
      </c>
      <c r="K61" t="str">
        <f t="shared" si="32"/>
        <v>'ROABenchmarkFirstApproval_'</v>
      </c>
      <c r="L61" t="str">
        <f t="shared" si="33"/>
        <v>$ROABenchmarkFirstApproval_</v>
      </c>
      <c r="M61" t="str">
        <f t="shared" si="43"/>
        <v>'$ROABenchmarkFirstApproval_'</v>
      </c>
      <c r="N61" t="str">
        <f t="shared" si="34"/>
        <v>localStorage.ROABenchmarkFirstApproval_</v>
      </c>
      <c r="O61" t="s">
        <v>290</v>
      </c>
      <c r="P61" t="s">
        <v>293</v>
      </c>
      <c r="Q61" s="8" t="s">
        <v>289</v>
      </c>
      <c r="R61">
        <f t="shared" si="44"/>
        <v>27</v>
      </c>
      <c r="S61">
        <f t="shared" si="35"/>
        <v>47</v>
      </c>
      <c r="T61" t="str">
        <f t="shared" si="36"/>
        <v xml:space="preserve">ROABenchmarkFirstApproval_                    </v>
      </c>
      <c r="U61" t="str">
        <f t="shared" si="45"/>
        <v xml:space="preserve">'$ROABenchmarkFirstApproval_'                      </v>
      </c>
      <c r="V61" t="str">
        <f t="shared" si="46"/>
        <v>$ROABenchmarkFirstApproval_                       = 0; // ProfitabilityRatios-ReturnOnAssets(ROA)</v>
      </c>
      <c r="W61" t="str">
        <f t="shared" si="11"/>
        <v>$ROABenchmarkFirstApproval_                       =  $_POST['ROABenchmarkFirstApproval_'];</v>
      </c>
      <c r="X61" t="str">
        <f t="shared" si="21"/>
        <v>localStorage.ROABenchmarkFirstApproval_                     = "&lt;?php echo $ROABenchmarkFirstApproval_?&gt;" ;</v>
      </c>
      <c r="Y61" t="str">
        <f t="shared" si="22"/>
        <v>$ROABenchmarkFirstApproval_                      = $row["ROA_first_approval"];</v>
      </c>
      <c r="Z61" t="str">
        <f t="shared" si="40"/>
        <v xml:space="preserve">         localStorage.ROABenchmarkFirstApproval_                     =  document.BenchmarksOverrideForm.ROABenchmarkFirstApproval_.value;</v>
      </c>
      <c r="AA61" t="str">
        <f t="shared" si="47"/>
        <v xml:space="preserve">         document.BenchmarksOverrideForm.ROABenchmarkFirstApproval_.value  =  typeof(localStorage.ROABenchmarkFirstApproval_) = "undefined"?"":localStorage.ROABenchmarkFirstApproval_;</v>
      </c>
      <c r="AC61" t="str">
        <f t="shared" si="12"/>
        <v xml:space="preserve">       ROA_first_approval BOOLEAN NOT NULL,</v>
      </c>
      <c r="AD61" t="str">
        <f t="shared" si="14"/>
        <v xml:space="preserve">       ROA_first_approval,</v>
      </c>
      <c r="AE61" t="str">
        <f t="shared" si="39"/>
        <v xml:space="preserve">       '$ROABenchmarkFirstApproval_',</v>
      </c>
      <c r="AF61" t="str">
        <f t="shared" si="38"/>
        <v xml:space="preserve">         if(row$[ratio] ==  'ROA_first_approval'                                )  { $ROABenchmarkFirstApproval_                       = row$['ROA_first_approval'                                ];</v>
      </c>
    </row>
    <row r="62" spans="1:32" x14ac:dyDescent="0.25">
      <c r="A62">
        <v>59</v>
      </c>
      <c r="B62" t="s">
        <v>798</v>
      </c>
      <c r="C62" s="3">
        <f t="shared" si="6"/>
        <v>27</v>
      </c>
      <c r="D62" s="3">
        <f t="shared" si="7"/>
        <v>46</v>
      </c>
      <c r="E62" s="7" t="str">
        <f t="shared" si="8"/>
        <v xml:space="preserve">ROABenchmarkSecondApproval_                   </v>
      </c>
      <c r="F62" t="s">
        <v>688</v>
      </c>
      <c r="G62" t="s">
        <v>742</v>
      </c>
      <c r="H62" s="3">
        <f t="shared" si="9"/>
        <v>19</v>
      </c>
      <c r="I62" s="3">
        <f t="shared" si="10"/>
        <v>50</v>
      </c>
      <c r="J62" s="7" t="str">
        <f t="shared" si="27"/>
        <v xml:space="preserve">'ROA_second_approval'                               </v>
      </c>
      <c r="K62" t="str">
        <f t="shared" si="32"/>
        <v>'ROABenchmarkSecondApproval_'</v>
      </c>
      <c r="L62" t="str">
        <f t="shared" si="33"/>
        <v>$ROABenchmarkSecondApproval_</v>
      </c>
      <c r="M62" t="str">
        <f t="shared" si="43"/>
        <v>'$ROABenchmarkSecondApproval_'</v>
      </c>
      <c r="N62" t="str">
        <f t="shared" si="34"/>
        <v>localStorage.ROABenchmarkSecondApproval_</v>
      </c>
      <c r="O62" t="s">
        <v>290</v>
      </c>
      <c r="P62" t="s">
        <v>293</v>
      </c>
      <c r="Q62" s="8" t="s">
        <v>289</v>
      </c>
      <c r="R62">
        <f t="shared" si="44"/>
        <v>28</v>
      </c>
      <c r="S62">
        <f t="shared" si="35"/>
        <v>47</v>
      </c>
      <c r="T62" t="str">
        <f t="shared" si="36"/>
        <v xml:space="preserve">ROABenchmarkSecondApproval_                   </v>
      </c>
      <c r="U62" t="str">
        <f t="shared" si="45"/>
        <v xml:space="preserve">'$ROABenchmarkSecondApproval_'                     </v>
      </c>
      <c r="V62" t="str">
        <f t="shared" si="46"/>
        <v>$ROABenchmarkSecondApproval_                      = 0; // ProfitabilityRatios-ReturnOnAssets(ROA)</v>
      </c>
      <c r="W62" t="str">
        <f t="shared" si="11"/>
        <v>$ROABenchmarkSecondApproval_                      =  $_POST['ROABenchmarkSecondApproval_'];</v>
      </c>
      <c r="X62" t="str">
        <f t="shared" si="21"/>
        <v>localStorage.ROABenchmarkSecondApproval_                    = "&lt;?php echo $ROABenchmarkSecondApproval_?&gt;" ;</v>
      </c>
      <c r="Y62" t="str">
        <f t="shared" si="22"/>
        <v>$ROABenchmarkSecondApproval_                     = $row["ROA_second_approval"];</v>
      </c>
      <c r="Z62" t="str">
        <f t="shared" si="40"/>
        <v xml:space="preserve">         localStorage.ROABenchmarkSecondApproval_                    =  document.BenchmarksOverrideForm.ROABenchmarkSecondApproval_.value;</v>
      </c>
      <c r="AA62" t="str">
        <f t="shared" si="47"/>
        <v xml:space="preserve">         document.BenchmarksOverrideForm.ROABenchmarkSecondApproval_.value  =  typeof(localStorage.ROABenchmarkSecondApproval_) = "undefined"?"":localStorage.ROABenchmarkSecondApproval_;</v>
      </c>
      <c r="AC62" t="str">
        <f t="shared" si="12"/>
        <v xml:space="preserve">       ROA_second_approval BOOLEAN NOT NULL,</v>
      </c>
      <c r="AD62" t="str">
        <f t="shared" si="14"/>
        <v xml:space="preserve">       ROA_second_approval,</v>
      </c>
      <c r="AE62" t="str">
        <f t="shared" si="39"/>
        <v xml:space="preserve">       '$ROABenchmarkSecondApproval_',</v>
      </c>
      <c r="AF62" t="str">
        <f t="shared" si="38"/>
        <v xml:space="preserve">         if(row$[ratio] ==  'ROA_second_approval'                               )  { $ROABenchmarkSecondApproval_                      = row$['ROA_second_approval'                               ];</v>
      </c>
    </row>
    <row r="63" spans="1:32" x14ac:dyDescent="0.25">
      <c r="A63">
        <v>60</v>
      </c>
      <c r="B63" t="s">
        <v>799</v>
      </c>
      <c r="C63" s="3">
        <f t="shared" si="6"/>
        <v>17</v>
      </c>
      <c r="D63" s="3">
        <f t="shared" si="7"/>
        <v>46</v>
      </c>
      <c r="E63" s="7" t="str">
        <f t="shared" si="8"/>
        <v xml:space="preserve">ROIBenchmarkType_                             </v>
      </c>
      <c r="F63" t="s">
        <v>689</v>
      </c>
      <c r="G63" t="s">
        <v>739</v>
      </c>
      <c r="H63" s="3">
        <f t="shared" si="9"/>
        <v>19</v>
      </c>
      <c r="I63" s="3">
        <f t="shared" si="10"/>
        <v>50</v>
      </c>
      <c r="J63" s="7" t="str">
        <f t="shared" si="27"/>
        <v xml:space="preserve">'ROI_bench_mark_type'                               </v>
      </c>
      <c r="K63" t="str">
        <f t="shared" si="32"/>
        <v>'ROIBenchmarkType_'</v>
      </c>
      <c r="L63" t="str">
        <f t="shared" si="33"/>
        <v>$ROIBenchmarkType_</v>
      </c>
      <c r="M63" t="str">
        <f t="shared" si="43"/>
        <v>'$ROIBenchmarkType_'</v>
      </c>
      <c r="N63" t="str">
        <f t="shared" si="34"/>
        <v>localStorage.ROIBenchmarkType_</v>
      </c>
      <c r="O63" t="s">
        <v>290</v>
      </c>
      <c r="P63" t="s">
        <v>294</v>
      </c>
      <c r="Q63" s="8" t="s">
        <v>289</v>
      </c>
      <c r="R63">
        <f t="shared" si="44"/>
        <v>18</v>
      </c>
      <c r="S63">
        <f t="shared" si="35"/>
        <v>47</v>
      </c>
      <c r="T63" t="str">
        <f t="shared" si="36"/>
        <v xml:space="preserve">ROIBenchmarkType_                             </v>
      </c>
      <c r="U63" t="str">
        <f t="shared" si="45"/>
        <v xml:space="preserve">'$ROIBenchmarkType_'                               </v>
      </c>
      <c r="V63" t="str">
        <f t="shared" si="46"/>
        <v>$ROIBenchmarkType_                                = 0; // ProfitabilityRatios-ReturnOnInvestments(ROI)</v>
      </c>
      <c r="W63" t="str">
        <f t="shared" si="11"/>
        <v>$ROIBenchmarkType_                                =  $_POST['ROIBenchmarkType_'];</v>
      </c>
      <c r="X63" t="str">
        <f t="shared" si="21"/>
        <v>localStorage.ROIBenchmarkType_                              = "&lt;?php echo $ROIBenchmarkType_?&gt;" ;</v>
      </c>
      <c r="Y63" t="str">
        <f t="shared" si="22"/>
        <v>$ROIBenchmarkType_                               = $row["ROI_bench_mark_type"];</v>
      </c>
      <c r="Z63" t="str">
        <f t="shared" si="40"/>
        <v xml:space="preserve">         localStorage.ROIBenchmarkType_                              =  document.BenchmarksOverrideForm.ROIBenchmarkType_.value;</v>
      </c>
      <c r="AA63" t="str">
        <f>"         document.BenchmarksOverrideForm."&amp;B63&amp;".value"&amp;"  =  typeof("&amp;N63&amp;") = "&amp;CHAR(34)&amp;"undefined"&amp;CHAR(34)&amp;"?"&amp;CHAR(34)&amp;"Industry"&amp;CHAR(34)&amp;":"&amp;N63&amp;";"</f>
        <v xml:space="preserve">         document.BenchmarksOverrideForm.ROIBenchmarkType_.value  =  typeof(localStorage.ROIBenchmarkType_) = "undefined"?"Industry":localStorage.ROIBenchmarkType_;</v>
      </c>
      <c r="AC63" t="str">
        <f t="shared" si="12"/>
        <v xml:space="preserve">       ROI_bench_mark_type VARCHAR(50) NOT NULL,</v>
      </c>
      <c r="AD63" t="str">
        <f t="shared" si="14"/>
        <v xml:space="preserve">       ROI_bench_mark_type,</v>
      </c>
      <c r="AE63" t="str">
        <f t="shared" si="39"/>
        <v xml:space="preserve">       '$ROIBenchmarkType_',</v>
      </c>
      <c r="AF63" t="str">
        <f t="shared" si="38"/>
        <v xml:space="preserve">         if(row$[ratio] ==  'ROI_bench_mark_type'                               )  { $ROIBenchmarkType_                                = row$['ROI_bench_mark_type'                               ];</v>
      </c>
    </row>
    <row r="64" spans="1:32" x14ac:dyDescent="0.25">
      <c r="A64">
        <v>61</v>
      </c>
      <c r="B64" t="s">
        <v>800</v>
      </c>
      <c r="C64" s="3">
        <f t="shared" si="6"/>
        <v>24</v>
      </c>
      <c r="D64" s="3">
        <f t="shared" si="7"/>
        <v>46</v>
      </c>
      <c r="E64" s="7" t="str">
        <f t="shared" si="8"/>
        <v xml:space="preserve">ROIPolicyBenchmarkValue_                      </v>
      </c>
      <c r="F64" t="s">
        <v>690</v>
      </c>
      <c r="G64" t="s">
        <v>449</v>
      </c>
      <c r="H64" s="3">
        <f t="shared" si="9"/>
        <v>26</v>
      </c>
      <c r="I64" s="3">
        <f t="shared" si="10"/>
        <v>50</v>
      </c>
      <c r="J64" s="7" t="str">
        <f t="shared" si="27"/>
        <v xml:space="preserve">'ROI_policy_benchmark_value'                        </v>
      </c>
      <c r="K64" t="str">
        <f t="shared" si="32"/>
        <v>'ROIPolicyBenchmarkValue_'</v>
      </c>
      <c r="L64" t="str">
        <f t="shared" si="33"/>
        <v>$ROIPolicyBenchmarkValue_</v>
      </c>
      <c r="M64" t="str">
        <f t="shared" si="43"/>
        <v>'$ROIPolicyBenchmarkValue_'</v>
      </c>
      <c r="N64" t="str">
        <f t="shared" si="34"/>
        <v>localStorage.ROIPolicyBenchmarkValue_</v>
      </c>
      <c r="O64" t="s">
        <v>290</v>
      </c>
      <c r="P64" t="s">
        <v>294</v>
      </c>
      <c r="Q64" s="8" t="s">
        <v>289</v>
      </c>
      <c r="R64">
        <f t="shared" si="44"/>
        <v>25</v>
      </c>
      <c r="S64">
        <f t="shared" si="35"/>
        <v>47</v>
      </c>
      <c r="T64" t="str">
        <f t="shared" si="36"/>
        <v xml:space="preserve">ROIPolicyBenchmarkValue_                      </v>
      </c>
      <c r="U64" t="str">
        <f t="shared" si="45"/>
        <v xml:space="preserve">'$ROIPolicyBenchmarkValue_'                        </v>
      </c>
      <c r="V64" t="str">
        <f t="shared" si="46"/>
        <v>$ROIPolicyBenchmarkValue_                         = 0; // ProfitabilityRatios-ReturnOnInvestments(ROI)</v>
      </c>
      <c r="W64" t="str">
        <f t="shared" si="11"/>
        <v>$ROIPolicyBenchmarkValue_                         =  $_POST['ROIPolicyBenchmarkValue_'];</v>
      </c>
      <c r="X64" t="str">
        <f t="shared" si="21"/>
        <v>localStorage.ROIPolicyBenchmarkValue_                       = "&lt;?php echo $ROIPolicyBenchmarkValue_?&gt;" ;</v>
      </c>
      <c r="Y64" t="str">
        <f t="shared" si="22"/>
        <v>$ROIPolicyBenchmarkValue_                        = $row["ROI_policy_benchmark_value"];</v>
      </c>
      <c r="Z64" t="str">
        <f t="shared" si="40"/>
        <v xml:space="preserve">         localStorage.ROIPolicyBenchmarkValue_                       =  document.BenchmarksOverrideForm.ROIPolicyBenchmarkValue_.value;</v>
      </c>
      <c r="AA64" t="str">
        <f t="shared" ref="AA64:AA69" si="48">"         document.BenchmarksOverrideForm."&amp;B64&amp;".value"&amp;"  =  typeof("&amp;N64&amp;") = "&amp;CHAR(34)&amp;"undefined"&amp;CHAR(34)&amp;"?"&amp;CHAR(34)&amp;CHAR(34)&amp;":"&amp;N64&amp;";"</f>
        <v xml:space="preserve">         document.BenchmarksOverrideForm.ROIPolicyBenchmarkValue_.value  =  typeof(localStorage.ROIPolicyBenchmarkValue_) = "undefined"?"":localStorage.ROIPolicyBenchmarkValue_;</v>
      </c>
      <c r="AC64" t="str">
        <f t="shared" si="12"/>
        <v xml:space="preserve">       ROI_policy_benchmark_value FLOAT NOT NULL,</v>
      </c>
      <c r="AD64" t="str">
        <f t="shared" si="14"/>
        <v xml:space="preserve">       ROI_policy_benchmark_value,</v>
      </c>
      <c r="AE64" t="str">
        <f t="shared" si="39"/>
        <v xml:space="preserve">       '$ROIPolicyBenchmarkValue_',</v>
      </c>
      <c r="AF64" t="str">
        <f t="shared" si="38"/>
        <v xml:space="preserve">         if(row$[ratio] ==  'ROI_policy_benchmark_value'                        )  { $ROIPolicyBenchmarkValue_                         = row$['ROI_policy_benchmark_value'                        ];</v>
      </c>
    </row>
    <row r="65" spans="1:32" x14ac:dyDescent="0.25">
      <c r="A65">
        <v>62</v>
      </c>
      <c r="B65" t="s">
        <v>801</v>
      </c>
      <c r="C65" s="3">
        <f t="shared" si="6"/>
        <v>25</v>
      </c>
      <c r="D65" s="3">
        <f t="shared" si="7"/>
        <v>46</v>
      </c>
      <c r="E65" s="7" t="str">
        <f t="shared" si="8"/>
        <v xml:space="preserve">ROIOverrideBenchmarkType_                     </v>
      </c>
      <c r="F65" t="s">
        <v>691</v>
      </c>
      <c r="G65" t="s">
        <v>739</v>
      </c>
      <c r="H65" s="3">
        <f t="shared" si="9"/>
        <v>27</v>
      </c>
      <c r="I65" s="3">
        <f t="shared" si="10"/>
        <v>50</v>
      </c>
      <c r="J65" s="7" t="str">
        <f t="shared" si="27"/>
        <v xml:space="preserve">'ROI_override_benchmark_type'                       </v>
      </c>
      <c r="K65" t="str">
        <f t="shared" si="32"/>
        <v>'ROIOverrideBenchmarkType_'</v>
      </c>
      <c r="L65" t="str">
        <f t="shared" si="33"/>
        <v>$ROIOverrideBenchmarkType_</v>
      </c>
      <c r="M65" t="str">
        <f t="shared" si="43"/>
        <v>'$ROIOverrideBenchmarkType_'</v>
      </c>
      <c r="N65" t="str">
        <f t="shared" si="34"/>
        <v>localStorage.ROIOverrideBenchmarkType_</v>
      </c>
      <c r="O65" t="s">
        <v>290</v>
      </c>
      <c r="P65" t="s">
        <v>294</v>
      </c>
      <c r="Q65" s="8" t="s">
        <v>289</v>
      </c>
      <c r="R65">
        <f t="shared" si="44"/>
        <v>26</v>
      </c>
      <c r="S65">
        <f t="shared" si="35"/>
        <v>47</v>
      </c>
      <c r="T65" t="str">
        <f t="shared" si="36"/>
        <v xml:space="preserve">ROIOverrideBenchmarkType_                     </v>
      </c>
      <c r="U65" t="str">
        <f t="shared" si="45"/>
        <v xml:space="preserve">'$ROIOverrideBenchmarkType_'                       </v>
      </c>
      <c r="V65" t="str">
        <f t="shared" si="46"/>
        <v>$ROIOverrideBenchmarkType_                        = 0; // ProfitabilityRatios-ReturnOnInvestments(ROI)</v>
      </c>
      <c r="W65" t="str">
        <f t="shared" si="11"/>
        <v>$ROIOverrideBenchmarkType_                        =  $_POST['ROIOverrideBenchmarkType_'];</v>
      </c>
      <c r="X65" t="str">
        <f t="shared" si="21"/>
        <v>localStorage.ROIOverrideBenchmarkType_                      = "&lt;?php echo $ROIOverrideBenchmarkType_?&gt;" ;</v>
      </c>
      <c r="Y65" t="str">
        <f t="shared" si="22"/>
        <v>$ROIOverrideBenchmarkType_                       = $row["ROI_override_benchmark_type"];</v>
      </c>
      <c r="Z65" t="str">
        <f t="shared" si="40"/>
        <v xml:space="preserve">         localStorage.ROIOverrideBenchmarkType_                      =  document.BenchmarksOverrideForm.ROIOverrideBenchmarkType_.value;</v>
      </c>
      <c r="AA65" t="str">
        <f t="shared" si="48"/>
        <v xml:space="preserve">         document.BenchmarksOverrideForm.ROIOverrideBenchmarkType_.value  =  typeof(localStorage.ROIOverrideBenchmarkType_) = "undefined"?"":localStorage.ROIOverrideBenchmarkType_;</v>
      </c>
      <c r="AC65" t="str">
        <f t="shared" si="12"/>
        <v xml:space="preserve">       ROI_override_benchmark_type VARCHAR(50) NOT NULL,</v>
      </c>
      <c r="AD65" t="str">
        <f t="shared" si="14"/>
        <v xml:space="preserve">       ROI_override_benchmark_type,</v>
      </c>
      <c r="AE65" t="str">
        <f t="shared" si="39"/>
        <v xml:space="preserve">       '$ROIOverrideBenchmarkType_',</v>
      </c>
      <c r="AF65" t="str">
        <f t="shared" si="38"/>
        <v xml:space="preserve">         if(row$[ratio] ==  'ROI_override_benchmark_type'                       )  { $ROIOverrideBenchmarkType_                        = row$['ROI_override_benchmark_type'                       ];</v>
      </c>
    </row>
    <row r="66" spans="1:32" x14ac:dyDescent="0.25">
      <c r="A66">
        <v>63</v>
      </c>
      <c r="B66" t="s">
        <v>802</v>
      </c>
      <c r="C66" s="3">
        <f t="shared" si="6"/>
        <v>26</v>
      </c>
      <c r="D66" s="3">
        <f t="shared" si="7"/>
        <v>46</v>
      </c>
      <c r="E66" s="7" t="str">
        <f t="shared" si="8"/>
        <v xml:space="preserve">ROIOverrideBenchmarkValue_                    </v>
      </c>
      <c r="F66" t="s">
        <v>692</v>
      </c>
      <c r="G66" t="s">
        <v>449</v>
      </c>
      <c r="H66" s="3">
        <f t="shared" si="9"/>
        <v>28</v>
      </c>
      <c r="I66" s="3">
        <f t="shared" si="10"/>
        <v>50</v>
      </c>
      <c r="J66" s="7" t="str">
        <f t="shared" si="27"/>
        <v xml:space="preserve">'ROI_override_benchmark_value'                      </v>
      </c>
      <c r="K66" t="str">
        <f t="shared" si="32"/>
        <v>'ROIOverrideBenchmarkValue_'</v>
      </c>
      <c r="L66" t="str">
        <f t="shared" si="33"/>
        <v>$ROIOverrideBenchmarkValue_</v>
      </c>
      <c r="M66" t="str">
        <f t="shared" si="43"/>
        <v>'$ROIOverrideBenchmarkValue_'</v>
      </c>
      <c r="N66" t="str">
        <f t="shared" si="34"/>
        <v>localStorage.ROIOverrideBenchmarkValue_</v>
      </c>
      <c r="O66" t="s">
        <v>290</v>
      </c>
      <c r="P66" t="s">
        <v>294</v>
      </c>
      <c r="Q66" s="8" t="s">
        <v>289</v>
      </c>
      <c r="R66">
        <f t="shared" si="44"/>
        <v>27</v>
      </c>
      <c r="S66">
        <f t="shared" si="35"/>
        <v>47</v>
      </c>
      <c r="T66" t="str">
        <f t="shared" si="36"/>
        <v xml:space="preserve">ROIOverrideBenchmarkValue_                    </v>
      </c>
      <c r="U66" t="str">
        <f t="shared" si="45"/>
        <v xml:space="preserve">'$ROIOverrideBenchmarkValue_'                      </v>
      </c>
      <c r="V66" t="str">
        <f t="shared" si="46"/>
        <v>$ROIOverrideBenchmarkValue_                       = 0; // ProfitabilityRatios-ReturnOnInvestments(ROI)</v>
      </c>
      <c r="W66" t="str">
        <f t="shared" si="11"/>
        <v>$ROIOverrideBenchmarkValue_                       =  $_POST['ROIOverrideBenchmarkValue_'];</v>
      </c>
      <c r="X66" t="str">
        <f t="shared" si="21"/>
        <v>localStorage.ROIOverrideBenchmarkValue_                     = "&lt;?php echo $ROIOverrideBenchmarkValue_?&gt;" ;</v>
      </c>
      <c r="Y66" t="str">
        <f t="shared" si="22"/>
        <v>$ROIOverrideBenchmarkValue_                      = $row["ROI_override_benchmark_value"];</v>
      </c>
      <c r="Z66" t="str">
        <f t="shared" si="40"/>
        <v xml:space="preserve">         localStorage.ROIOverrideBenchmarkValue_                     =  document.BenchmarksOverrideForm.ROIOverrideBenchmarkValue_.value;</v>
      </c>
      <c r="AA66" t="str">
        <f t="shared" si="48"/>
        <v xml:space="preserve">         document.BenchmarksOverrideForm.ROIOverrideBenchmarkValue_.value  =  typeof(localStorage.ROIOverrideBenchmarkValue_) = "undefined"?"":localStorage.ROIOverrideBenchmarkValue_;</v>
      </c>
      <c r="AC66" t="str">
        <f t="shared" si="12"/>
        <v xml:space="preserve">       ROI_override_benchmark_value FLOAT NOT NULL,</v>
      </c>
      <c r="AD66" t="str">
        <f t="shared" si="14"/>
        <v xml:space="preserve">       ROI_override_benchmark_value,</v>
      </c>
      <c r="AE66" t="str">
        <f t="shared" si="39"/>
        <v xml:space="preserve">       '$ROIOverrideBenchmarkValue_',</v>
      </c>
      <c r="AF66" t="str">
        <f t="shared" si="38"/>
        <v xml:space="preserve">         if(row$[ratio] ==  'ROI_override_benchmark_value'                      )  { $ROIOverrideBenchmarkValue_                       = row$['ROI_override_benchmark_value'                      ];</v>
      </c>
    </row>
    <row r="67" spans="1:32" x14ac:dyDescent="0.25">
      <c r="A67">
        <v>64</v>
      </c>
      <c r="B67" t="s">
        <v>803</v>
      </c>
      <c r="C67" s="3">
        <f t="shared" si="6"/>
        <v>19</v>
      </c>
      <c r="D67" s="3">
        <f t="shared" si="7"/>
        <v>46</v>
      </c>
      <c r="E67" s="7" t="str">
        <f t="shared" si="8"/>
        <v xml:space="preserve">ROIOverrideComment_                           </v>
      </c>
      <c r="F67" t="s">
        <v>693</v>
      </c>
      <c r="G67" t="s">
        <v>457</v>
      </c>
      <c r="H67" s="3">
        <f t="shared" si="9"/>
        <v>20</v>
      </c>
      <c r="I67" s="3">
        <f t="shared" si="10"/>
        <v>50</v>
      </c>
      <c r="J67" s="7" t="str">
        <f t="shared" ref="J67:J98" si="49">"'"&amp;F67&amp;"'"&amp;REPT(" ",I67-H67)</f>
        <v xml:space="preserve">'ROI_override_comment'                              </v>
      </c>
      <c r="K67" t="str">
        <f t="shared" si="32"/>
        <v>'ROIOverrideComment_'</v>
      </c>
      <c r="L67" t="str">
        <f t="shared" si="33"/>
        <v>$ROIOverrideComment_</v>
      </c>
      <c r="M67" t="str">
        <f t="shared" si="43"/>
        <v>'$ROIOverrideComment_'</v>
      </c>
      <c r="N67" t="str">
        <f t="shared" si="34"/>
        <v>localStorage.ROIOverrideComment_</v>
      </c>
      <c r="O67" t="s">
        <v>290</v>
      </c>
      <c r="P67" t="s">
        <v>294</v>
      </c>
      <c r="Q67" s="8" t="s">
        <v>289</v>
      </c>
      <c r="R67">
        <f t="shared" si="44"/>
        <v>20</v>
      </c>
      <c r="S67">
        <f t="shared" si="35"/>
        <v>47</v>
      </c>
      <c r="T67" t="str">
        <f t="shared" si="36"/>
        <v xml:space="preserve">ROIOverrideComment_                           </v>
      </c>
      <c r="U67" t="str">
        <f t="shared" si="45"/>
        <v xml:space="preserve">'$ROIOverrideComment_'                             </v>
      </c>
      <c r="V67" t="str">
        <f t="shared" si="46"/>
        <v>$ROIOverrideComment_                              = 0; // ProfitabilityRatios-ReturnOnInvestments(ROI)</v>
      </c>
      <c r="W67" t="str">
        <f t="shared" si="11"/>
        <v>$ROIOverrideComment_                              =  $_POST['ROIOverrideComment_'];</v>
      </c>
      <c r="X67" t="str">
        <f t="shared" si="21"/>
        <v>localStorage.ROIOverrideComment_                            = "&lt;?php echo $ROIOverrideComment_?&gt;" ;</v>
      </c>
      <c r="Y67" t="str">
        <f t="shared" si="22"/>
        <v>$ROIOverrideComment_                             = $row["ROI_override_comment"];</v>
      </c>
      <c r="Z67" t="str">
        <f t="shared" si="40"/>
        <v xml:space="preserve">         localStorage.ROIOverrideComment_                            =  document.BenchmarksOverrideForm.ROIOverrideComment_.value;</v>
      </c>
      <c r="AA67" t="str">
        <f t="shared" si="48"/>
        <v xml:space="preserve">         document.BenchmarksOverrideForm.ROIOverrideComment_.value  =  typeof(localStorage.ROIOverrideComment_) = "undefined"?"":localStorage.ROIOverrideComment_;</v>
      </c>
      <c r="AC67" t="str">
        <f t="shared" si="12"/>
        <v xml:space="preserve">       ROI_override_comment VARCHAR(200) NOT NULL,</v>
      </c>
      <c r="AD67" t="str">
        <f t="shared" si="14"/>
        <v xml:space="preserve">       ROI_override_comment,</v>
      </c>
      <c r="AE67" t="str">
        <f t="shared" si="39"/>
        <v xml:space="preserve">       '$ROIOverrideComment_',</v>
      </c>
      <c r="AF67" t="str">
        <f t="shared" si="38"/>
        <v xml:space="preserve">         if(row$[ratio] ==  'ROI_override_comment'                              )  { $ROIOverrideComment_                              = row$['ROI_override_comment'                              ];</v>
      </c>
    </row>
    <row r="68" spans="1:32" x14ac:dyDescent="0.25">
      <c r="A68">
        <v>65</v>
      </c>
      <c r="B68" t="s">
        <v>804</v>
      </c>
      <c r="C68" s="3">
        <f t="shared" si="6"/>
        <v>26</v>
      </c>
      <c r="D68" s="3">
        <f t="shared" si="7"/>
        <v>46</v>
      </c>
      <c r="E68" s="7" t="str">
        <f t="shared" si="8"/>
        <v xml:space="preserve">ROIBenchmarkFirstApproval_                    </v>
      </c>
      <c r="F68" t="s">
        <v>694</v>
      </c>
      <c r="G68" t="s">
        <v>742</v>
      </c>
      <c r="H68" s="3">
        <f t="shared" si="9"/>
        <v>18</v>
      </c>
      <c r="I68" s="3">
        <f t="shared" si="10"/>
        <v>50</v>
      </c>
      <c r="J68" s="7" t="str">
        <f t="shared" si="49"/>
        <v xml:space="preserve">'ROI_first_approval'                                </v>
      </c>
      <c r="K68" t="str">
        <f t="shared" ref="K68:K99" si="50">"'"&amp;B68&amp;"'"</f>
        <v>'ROIBenchmarkFirstApproval_'</v>
      </c>
      <c r="L68" t="str">
        <f t="shared" ref="L68:L99" si="51">"$"&amp;B68</f>
        <v>$ROIBenchmarkFirstApproval_</v>
      </c>
      <c r="M68" t="str">
        <f t="shared" si="43"/>
        <v>'$ROIBenchmarkFirstApproval_'</v>
      </c>
      <c r="N68" t="str">
        <f t="shared" ref="N68:N99" si="52">"localStorage."&amp;B68</f>
        <v>localStorage.ROIBenchmarkFirstApproval_</v>
      </c>
      <c r="O68" t="s">
        <v>290</v>
      </c>
      <c r="P68" t="s">
        <v>294</v>
      </c>
      <c r="Q68" s="8" t="s">
        <v>289</v>
      </c>
      <c r="R68">
        <f t="shared" si="44"/>
        <v>27</v>
      </c>
      <c r="S68">
        <f t="shared" ref="S68:S99" si="53">MAX(R:R)</f>
        <v>47</v>
      </c>
      <c r="T68" t="str">
        <f t="shared" ref="T68:T99" si="54">B68&amp;REPT(" ",S68-R68)</f>
        <v xml:space="preserve">ROIBenchmarkFirstApproval_                    </v>
      </c>
      <c r="U68" t="str">
        <f t="shared" si="45"/>
        <v xml:space="preserve">'$ROIBenchmarkFirstApproval_'                      </v>
      </c>
      <c r="V68" t="str">
        <f t="shared" si="46"/>
        <v>$ROIBenchmarkFirstApproval_                       = 0; // ProfitabilityRatios-ReturnOnInvestments(ROI)</v>
      </c>
      <c r="W68" t="str">
        <f t="shared" si="11"/>
        <v>$ROIBenchmarkFirstApproval_                       =  $_POST['ROIBenchmarkFirstApproval_'];</v>
      </c>
      <c r="X68" t="str">
        <f t="shared" si="21"/>
        <v>localStorage.ROIBenchmarkFirstApproval_                     = "&lt;?php echo $ROIBenchmarkFirstApproval_?&gt;" ;</v>
      </c>
      <c r="Y68" t="str">
        <f t="shared" si="22"/>
        <v>$ROIBenchmarkFirstApproval_                      = $row["ROI_first_approval"];</v>
      </c>
      <c r="Z68" t="str">
        <f t="shared" si="40"/>
        <v xml:space="preserve">         localStorage.ROIBenchmarkFirstApproval_                     =  document.BenchmarksOverrideForm.ROIBenchmarkFirstApproval_.value;</v>
      </c>
      <c r="AA68" t="str">
        <f t="shared" si="48"/>
        <v xml:space="preserve">         document.BenchmarksOverrideForm.ROIBenchmarkFirstApproval_.value  =  typeof(localStorage.ROIBenchmarkFirstApproval_) = "undefined"?"":localStorage.ROIBenchmarkFirstApproval_;</v>
      </c>
      <c r="AC68" t="str">
        <f t="shared" si="12"/>
        <v xml:space="preserve">       ROI_first_approval BOOLEAN NOT NULL,</v>
      </c>
      <c r="AD68" t="str">
        <f t="shared" si="14"/>
        <v xml:space="preserve">       ROI_first_approval,</v>
      </c>
      <c r="AE68" t="str">
        <f t="shared" si="39"/>
        <v xml:space="preserve">       '$ROIBenchmarkFirstApproval_',</v>
      </c>
      <c r="AF68" t="str">
        <f t="shared" ref="AF68:AF99" si="55">"         if(row$[ratio] ==  "&amp;J68&amp; ")  { "&amp;SUBSTITUTE(U68,"'","")&amp;" = " &amp; "row$["&amp;J68&amp;"];"</f>
        <v xml:space="preserve">         if(row$[ratio] ==  'ROI_first_approval'                                )  { $ROIBenchmarkFirstApproval_                       = row$['ROI_first_approval'                                ];</v>
      </c>
    </row>
    <row r="69" spans="1:32" x14ac:dyDescent="0.25">
      <c r="A69">
        <v>66</v>
      </c>
      <c r="B69" t="s">
        <v>805</v>
      </c>
      <c r="C69" s="3">
        <f t="shared" ref="C69:C107" si="56">LEN(B69)</f>
        <v>27</v>
      </c>
      <c r="D69" s="3">
        <f t="shared" ref="D69:D107" si="57">MAX(C:C)</f>
        <v>46</v>
      </c>
      <c r="E69" s="7" t="str">
        <f t="shared" ref="E69:E107" si="58">B69&amp;REPT(CHAR(32),D69-C69)</f>
        <v xml:space="preserve">ROIBenchmarkSecondApproval_                   </v>
      </c>
      <c r="F69" t="s">
        <v>695</v>
      </c>
      <c r="G69" t="s">
        <v>742</v>
      </c>
      <c r="H69" s="3">
        <f t="shared" ref="H69:H107" si="59">LEN(F69)</f>
        <v>19</v>
      </c>
      <c r="I69" s="3">
        <f t="shared" ref="I69:I107" si="60">MAX(H:H)</f>
        <v>50</v>
      </c>
      <c r="J69" s="7" t="str">
        <f t="shared" si="49"/>
        <v xml:space="preserve">'ROI_second_approval'                               </v>
      </c>
      <c r="K69" t="str">
        <f t="shared" si="50"/>
        <v>'ROIBenchmarkSecondApproval_'</v>
      </c>
      <c r="L69" t="str">
        <f t="shared" si="51"/>
        <v>$ROIBenchmarkSecondApproval_</v>
      </c>
      <c r="M69" t="str">
        <f t="shared" si="43"/>
        <v>'$ROIBenchmarkSecondApproval_'</v>
      </c>
      <c r="N69" t="str">
        <f t="shared" si="52"/>
        <v>localStorage.ROIBenchmarkSecondApproval_</v>
      </c>
      <c r="O69" t="s">
        <v>290</v>
      </c>
      <c r="P69" t="s">
        <v>294</v>
      </c>
      <c r="Q69" s="8" t="s">
        <v>289</v>
      </c>
      <c r="R69">
        <f t="shared" si="44"/>
        <v>28</v>
      </c>
      <c r="S69">
        <f t="shared" si="53"/>
        <v>47</v>
      </c>
      <c r="T69" t="str">
        <f t="shared" si="54"/>
        <v xml:space="preserve">ROIBenchmarkSecondApproval_                   </v>
      </c>
      <c r="U69" t="str">
        <f t="shared" si="45"/>
        <v xml:space="preserve">'$ROIBenchmarkSecondApproval_'                     </v>
      </c>
      <c r="V69" t="str">
        <f t="shared" si="46"/>
        <v>$ROIBenchmarkSecondApproval_                      = 0; // ProfitabilityRatios-ReturnOnInvestments(ROI)</v>
      </c>
      <c r="W69" t="str">
        <f t="shared" ref="W69:W107" si="61">SUBSTITUTE(U69,"'","")&amp;" =  $_POST["&amp;K69&amp;"];"</f>
        <v>$ROIBenchmarkSecondApproval_                      =  $_POST['ROIBenchmarkSecondApproval_'];</v>
      </c>
      <c r="X69" t="str">
        <f t="shared" si="21"/>
        <v>localStorage.ROIBenchmarkSecondApproval_                    = "&lt;?php echo $ROIBenchmarkSecondApproval_?&gt;" ;</v>
      </c>
      <c r="Y69" t="str">
        <f t="shared" si="22"/>
        <v>$ROIBenchmarkSecondApproval_                     = $row["ROI_second_approval"];</v>
      </c>
      <c r="Z69" t="str">
        <f t="shared" si="40"/>
        <v xml:space="preserve">         localStorage.ROIBenchmarkSecondApproval_                    =  document.BenchmarksOverrideForm.ROIBenchmarkSecondApproval_.value;</v>
      </c>
      <c r="AA69" t="str">
        <f t="shared" si="48"/>
        <v xml:space="preserve">         document.BenchmarksOverrideForm.ROIBenchmarkSecondApproval_.value  =  typeof(localStorage.ROIBenchmarkSecondApproval_) = "undefined"?"":localStorage.ROIBenchmarkSecondApproval_;</v>
      </c>
      <c r="AC69" t="str">
        <f t="shared" ref="AC69:AC106" si="62">"       "&amp;F69&amp;" "&amp;G69&amp;" NOT NULL,"</f>
        <v xml:space="preserve">       ROI_second_approval BOOLEAN NOT NULL,</v>
      </c>
      <c r="AD69" t="str">
        <f t="shared" si="14"/>
        <v xml:space="preserve">       ROI_second_approval,</v>
      </c>
      <c r="AE69" t="str">
        <f t="shared" ref="AE69:AE100" si="63">"       "&amp;M69&amp;","</f>
        <v xml:space="preserve">       '$ROIBenchmarkSecondApproval_',</v>
      </c>
      <c r="AF69" t="str">
        <f t="shared" si="55"/>
        <v xml:space="preserve">         if(row$[ratio] ==  'ROI_second_approval'                               )  { $ROIBenchmarkSecondApproval_                      = row$['ROI_second_approval'                               ];</v>
      </c>
    </row>
    <row r="70" spans="1:32" x14ac:dyDescent="0.25">
      <c r="A70">
        <v>67</v>
      </c>
      <c r="B70" t="s">
        <v>806</v>
      </c>
      <c r="C70" s="3">
        <f t="shared" si="56"/>
        <v>34</v>
      </c>
      <c r="D70" s="3">
        <f t="shared" si="57"/>
        <v>46</v>
      </c>
      <c r="E70" s="7" t="str">
        <f t="shared" si="58"/>
        <v xml:space="preserve">LongtermDebtToEquityBenchmarkType_            </v>
      </c>
      <c r="F70" t="s">
        <v>696</v>
      </c>
      <c r="G70" t="s">
        <v>739</v>
      </c>
      <c r="H70" s="3">
        <f t="shared" si="59"/>
        <v>38</v>
      </c>
      <c r="I70" s="3">
        <f t="shared" si="60"/>
        <v>50</v>
      </c>
      <c r="J70" s="7" t="str">
        <f t="shared" si="49"/>
        <v xml:space="preserve">'longterm_debt_ToEquity_bench_mark_type'            </v>
      </c>
      <c r="K70" t="str">
        <f t="shared" si="50"/>
        <v>'LongtermDebtToEquityBenchmarkType_'</v>
      </c>
      <c r="L70" t="str">
        <f t="shared" si="51"/>
        <v>$LongtermDebtToEquityBenchmarkType_</v>
      </c>
      <c r="M70" t="str">
        <f t="shared" si="43"/>
        <v>'$LongtermDebtToEquityBenchmarkType_'</v>
      </c>
      <c r="N70" t="str">
        <f t="shared" si="52"/>
        <v>localStorage.LongtermDebtToEquityBenchmarkType_</v>
      </c>
      <c r="O70" t="s">
        <v>295</v>
      </c>
      <c r="P70" t="s">
        <v>296</v>
      </c>
      <c r="Q70" s="8" t="s">
        <v>289</v>
      </c>
      <c r="R70">
        <f t="shared" si="44"/>
        <v>35</v>
      </c>
      <c r="S70">
        <f t="shared" si="53"/>
        <v>47</v>
      </c>
      <c r="T70" t="str">
        <f t="shared" si="54"/>
        <v xml:space="preserve">LongtermDebtToEquityBenchmarkType_            </v>
      </c>
      <c r="U70" t="str">
        <f t="shared" si="45"/>
        <v xml:space="preserve">'$LongtermDebtToEquityBenchmarkType_'              </v>
      </c>
      <c r="V70" t="str">
        <f t="shared" si="46"/>
        <v>$LongtermDebtToEquityBenchmarkType_               = 0; // CapitalStructureRatios-Long-termDebt/Equity</v>
      </c>
      <c r="W70" t="str">
        <f t="shared" si="61"/>
        <v>$LongtermDebtToEquityBenchmarkType_               =  $_POST['LongtermDebtToEquityBenchmarkType_'];</v>
      </c>
      <c r="X70" t="str">
        <f t="shared" si="21"/>
        <v>localStorage.LongtermDebtToEquityBenchmarkType_             = "&lt;?php echo $LongtermDebtToEquityBenchmarkType_?&gt;" ;</v>
      </c>
      <c r="Y70" t="str">
        <f t="shared" si="22"/>
        <v>$LongtermDebtToEquityBenchmarkType_              = $row["longterm_debt_ToEquity_bench_mark_type"];</v>
      </c>
      <c r="Z70" t="str">
        <f t="shared" si="40"/>
        <v xml:space="preserve">         localStorage.LongtermDebtToEquityBenchmarkType_             =  document.BenchmarksOverrideForm.LongtermDebtToEquityBenchmarkType_.value;</v>
      </c>
      <c r="AA70" t="str">
        <f>"         document.BenchmarksOverrideForm."&amp;B70&amp;".value"&amp;"  =  typeof("&amp;N70&amp;") = "&amp;CHAR(34)&amp;"undefined"&amp;CHAR(34)&amp;"?"&amp;CHAR(34)&amp;"Industry"&amp;CHAR(34)&amp;":"&amp;N70&amp;";"</f>
        <v xml:space="preserve">         document.BenchmarksOverrideForm.LongtermDebtToEquityBenchmarkType_.value  =  typeof(localStorage.LongtermDebtToEquityBenchmarkType_) = "undefined"?"Industry":localStorage.LongtermDebtToEquityBenchmarkType_;</v>
      </c>
      <c r="AC70" t="str">
        <f t="shared" si="62"/>
        <v xml:space="preserve">       longterm_debt_ToEquity_bench_mark_type VARCHAR(50) NOT NULL,</v>
      </c>
      <c r="AD70" t="str">
        <f t="shared" ref="AD70:AD106" si="64">"       "&amp;F70&amp;","</f>
        <v xml:space="preserve">       longterm_debt_ToEquity_bench_mark_type,</v>
      </c>
      <c r="AE70" t="str">
        <f t="shared" si="63"/>
        <v xml:space="preserve">       '$LongtermDebtToEquityBenchmarkType_',</v>
      </c>
      <c r="AF70" t="str">
        <f t="shared" si="55"/>
        <v xml:space="preserve">         if(row$[ratio] ==  'longterm_debt_ToEquity_bench_mark_type'            )  { $LongtermDebtToEquityBenchmarkType_               = row$['longterm_debt_ToEquity_bench_mark_type'            ];</v>
      </c>
    </row>
    <row r="71" spans="1:32" x14ac:dyDescent="0.25">
      <c r="A71">
        <v>68</v>
      </c>
      <c r="B71" t="s">
        <v>807</v>
      </c>
      <c r="C71" s="3">
        <f t="shared" si="56"/>
        <v>41</v>
      </c>
      <c r="D71" s="3">
        <f t="shared" si="57"/>
        <v>46</v>
      </c>
      <c r="E71" s="7" t="str">
        <f t="shared" si="58"/>
        <v xml:space="preserve">LongtermDebtToEquityPolicyBenchmarkValue_     </v>
      </c>
      <c r="F71" t="s">
        <v>697</v>
      </c>
      <c r="G71" t="s">
        <v>449</v>
      </c>
      <c r="H71" s="3">
        <f t="shared" si="59"/>
        <v>45</v>
      </c>
      <c r="I71" s="3">
        <f t="shared" si="60"/>
        <v>50</v>
      </c>
      <c r="J71" s="7" t="str">
        <f t="shared" si="49"/>
        <v xml:space="preserve">'longterm_debt_ToEquity_policy_benchmark_value'     </v>
      </c>
      <c r="K71" t="str">
        <f t="shared" si="50"/>
        <v>'LongtermDebtToEquityPolicyBenchmarkValue_'</v>
      </c>
      <c r="L71" t="str">
        <f t="shared" si="51"/>
        <v>$LongtermDebtToEquityPolicyBenchmarkValue_</v>
      </c>
      <c r="M71" t="str">
        <f t="shared" si="43"/>
        <v>'$LongtermDebtToEquityPolicyBenchmarkValue_'</v>
      </c>
      <c r="N71" t="str">
        <f t="shared" si="52"/>
        <v>localStorage.LongtermDebtToEquityPolicyBenchmarkValue_</v>
      </c>
      <c r="O71" t="s">
        <v>295</v>
      </c>
      <c r="P71" t="s">
        <v>296</v>
      </c>
      <c r="Q71" s="8" t="s">
        <v>289</v>
      </c>
      <c r="R71">
        <f t="shared" si="44"/>
        <v>42</v>
      </c>
      <c r="S71">
        <f t="shared" si="53"/>
        <v>47</v>
      </c>
      <c r="T71" t="str">
        <f t="shared" si="54"/>
        <v xml:space="preserve">LongtermDebtToEquityPolicyBenchmarkValue_     </v>
      </c>
      <c r="U71" t="str">
        <f t="shared" si="45"/>
        <v xml:space="preserve">'$LongtermDebtToEquityPolicyBenchmarkValue_'       </v>
      </c>
      <c r="V71" t="str">
        <f t="shared" si="46"/>
        <v>$LongtermDebtToEquityPolicyBenchmarkValue_        = 0; // CapitalStructureRatios-Long-termDebt/Equity</v>
      </c>
      <c r="W71" t="str">
        <f t="shared" si="61"/>
        <v>$LongtermDebtToEquityPolicyBenchmarkValue_        =  $_POST['LongtermDebtToEquityPolicyBenchmarkValue_'];</v>
      </c>
      <c r="X71" t="str">
        <f t="shared" si="21"/>
        <v>localStorage.LongtermDebtToEquityPolicyBenchmarkValue_      = "&lt;?php echo $LongtermDebtToEquityPolicyBenchmarkValue_?&gt;" ;</v>
      </c>
      <c r="Y71" t="str">
        <f t="shared" si="22"/>
        <v>$LongtermDebtToEquityPolicyBenchmarkValue_       = $row["longterm_debt_ToEquity_policy_benchmark_value"];</v>
      </c>
      <c r="Z71" t="str">
        <f t="shared" ref="Z71:Z107" si="65">"         localStorage."&amp;T71&amp;" =  document.BenchmarksOverrideForm."&amp;B71&amp;".value;"</f>
        <v xml:space="preserve">         localStorage.LongtermDebtToEquityPolicyBenchmarkValue_      =  document.BenchmarksOverrideForm.LongtermDebtToEquityPolicyBenchmarkValue_.value;</v>
      </c>
      <c r="AA71" t="str">
        <f t="shared" ref="AA71:AA76" si="66">"         document.BenchmarksOverrideForm."&amp;B71&amp;".value"&amp;"  =  typeof("&amp;N71&amp;") = "&amp;CHAR(34)&amp;"undefined"&amp;CHAR(34)&amp;"?"&amp;CHAR(34)&amp;CHAR(34)&amp;":"&amp;N71&amp;";"</f>
        <v xml:space="preserve">         document.BenchmarksOverrideForm.LongtermDebtToEquityPolicyBenchmarkValue_.value  =  typeof(localStorage.LongtermDebtToEquityPolicyBenchmarkValue_) = "undefined"?"":localStorage.LongtermDebtToEquityPolicyBenchmarkValue_;</v>
      </c>
      <c r="AC71" t="str">
        <f t="shared" si="62"/>
        <v xml:space="preserve">       longterm_debt_ToEquity_policy_benchmark_value FLOAT NOT NULL,</v>
      </c>
      <c r="AD71" t="str">
        <f t="shared" si="64"/>
        <v xml:space="preserve">       longterm_debt_ToEquity_policy_benchmark_value,</v>
      </c>
      <c r="AE71" t="str">
        <f t="shared" si="63"/>
        <v xml:space="preserve">       '$LongtermDebtToEquityPolicyBenchmarkValue_',</v>
      </c>
      <c r="AF71" t="str">
        <f t="shared" si="55"/>
        <v xml:space="preserve">         if(row$[ratio] ==  'longterm_debt_ToEquity_policy_benchmark_value'     )  { $LongtermDebtToEquityPolicyBenchmarkValue_        = row$['longterm_debt_ToEquity_policy_benchmark_value'     ];</v>
      </c>
    </row>
    <row r="72" spans="1:32" x14ac:dyDescent="0.25">
      <c r="A72">
        <v>69</v>
      </c>
      <c r="B72" t="s">
        <v>808</v>
      </c>
      <c r="C72" s="3">
        <f t="shared" si="56"/>
        <v>42</v>
      </c>
      <c r="D72" s="3">
        <f t="shared" si="57"/>
        <v>46</v>
      </c>
      <c r="E72" s="7" t="str">
        <f t="shared" si="58"/>
        <v xml:space="preserve">LongtermDebtToEquityOverrideBenchmarkType_    </v>
      </c>
      <c r="F72" t="s">
        <v>698</v>
      </c>
      <c r="G72" t="s">
        <v>739</v>
      </c>
      <c r="H72" s="3">
        <f t="shared" si="59"/>
        <v>46</v>
      </c>
      <c r="I72" s="3">
        <f t="shared" si="60"/>
        <v>50</v>
      </c>
      <c r="J72" s="7" t="str">
        <f t="shared" si="49"/>
        <v xml:space="preserve">'longterm_debt_ToEquity_override_benchmark_type'    </v>
      </c>
      <c r="K72" t="str">
        <f t="shared" si="50"/>
        <v>'LongtermDebtToEquityOverrideBenchmarkType_'</v>
      </c>
      <c r="L72" t="str">
        <f t="shared" si="51"/>
        <v>$LongtermDebtToEquityOverrideBenchmarkType_</v>
      </c>
      <c r="M72" t="str">
        <f t="shared" si="43"/>
        <v>'$LongtermDebtToEquityOverrideBenchmarkType_'</v>
      </c>
      <c r="N72" t="str">
        <f t="shared" si="52"/>
        <v>localStorage.LongtermDebtToEquityOverrideBenchmarkType_</v>
      </c>
      <c r="O72" t="s">
        <v>295</v>
      </c>
      <c r="P72" t="s">
        <v>296</v>
      </c>
      <c r="Q72" s="8" t="s">
        <v>289</v>
      </c>
      <c r="R72">
        <f t="shared" si="44"/>
        <v>43</v>
      </c>
      <c r="S72">
        <f t="shared" si="53"/>
        <v>47</v>
      </c>
      <c r="T72" t="str">
        <f t="shared" si="54"/>
        <v xml:space="preserve">LongtermDebtToEquityOverrideBenchmarkType_    </v>
      </c>
      <c r="U72" t="str">
        <f t="shared" si="45"/>
        <v xml:space="preserve">'$LongtermDebtToEquityOverrideBenchmarkType_'      </v>
      </c>
      <c r="V72" t="str">
        <f t="shared" si="46"/>
        <v>$LongtermDebtToEquityOverrideBenchmarkType_       = 0; // CapitalStructureRatios-Long-termDebt/Equity</v>
      </c>
      <c r="W72" t="str">
        <f t="shared" si="61"/>
        <v>$LongtermDebtToEquityOverrideBenchmarkType_       =  $_POST['LongtermDebtToEquityOverrideBenchmarkType_'];</v>
      </c>
      <c r="X72" t="str">
        <f t="shared" ref="X72:X107" si="67">"localStorage."&amp;T72&amp;" = "&amp;CHAR(34)&amp;"&lt;?php echo "&amp; L72&amp;"?&gt;"&amp;CHAR(34)&amp;" ;"</f>
        <v>localStorage.LongtermDebtToEquityOverrideBenchmarkType_     = "&lt;?php echo $LongtermDebtToEquityOverrideBenchmarkType_?&gt;" ;</v>
      </c>
      <c r="Y72" t="str">
        <f t="shared" ref="Y72:Y107" si="68">"$"&amp;E72&amp;"  = $row["&amp;CHAR(34)&amp;F72&amp;CHAR(34)&amp;"];"</f>
        <v>$LongtermDebtToEquityOverrideBenchmarkType_      = $row["longterm_debt_ToEquity_override_benchmark_type"];</v>
      </c>
      <c r="Z72" t="str">
        <f t="shared" si="65"/>
        <v xml:space="preserve">         localStorage.LongtermDebtToEquityOverrideBenchmarkType_     =  document.BenchmarksOverrideForm.LongtermDebtToEquityOverrideBenchmarkType_.value;</v>
      </c>
      <c r="AA72" t="str">
        <f t="shared" si="66"/>
        <v xml:space="preserve">         document.BenchmarksOverrideForm.LongtermDebtToEquityOverrideBenchmarkType_.value  =  typeof(localStorage.LongtermDebtToEquityOverrideBenchmarkType_) = "undefined"?"":localStorage.LongtermDebtToEquityOverrideBenchmarkType_;</v>
      </c>
      <c r="AC72" t="str">
        <f t="shared" si="62"/>
        <v xml:space="preserve">       longterm_debt_ToEquity_override_benchmark_type VARCHAR(50) NOT NULL,</v>
      </c>
      <c r="AD72" t="str">
        <f t="shared" si="64"/>
        <v xml:space="preserve">       longterm_debt_ToEquity_override_benchmark_type,</v>
      </c>
      <c r="AE72" t="str">
        <f t="shared" si="63"/>
        <v xml:space="preserve">       '$LongtermDebtToEquityOverrideBenchmarkType_',</v>
      </c>
      <c r="AF72" t="str">
        <f t="shared" si="55"/>
        <v xml:space="preserve">         if(row$[ratio] ==  'longterm_debt_ToEquity_override_benchmark_type'    )  { $LongtermDebtToEquityOverrideBenchmarkType_       = row$['longterm_debt_ToEquity_override_benchmark_type'    ];</v>
      </c>
    </row>
    <row r="73" spans="1:32" x14ac:dyDescent="0.25">
      <c r="A73">
        <v>70</v>
      </c>
      <c r="B73" t="s">
        <v>809</v>
      </c>
      <c r="C73" s="3">
        <f t="shared" si="56"/>
        <v>43</v>
      </c>
      <c r="D73" s="3">
        <f t="shared" si="57"/>
        <v>46</v>
      </c>
      <c r="E73" s="7" t="str">
        <f t="shared" si="58"/>
        <v xml:space="preserve">LongtermDebtToEquityOverrideBenchmarkValue_   </v>
      </c>
      <c r="F73" t="s">
        <v>699</v>
      </c>
      <c r="G73" t="s">
        <v>449</v>
      </c>
      <c r="H73" s="3">
        <f t="shared" si="59"/>
        <v>47</v>
      </c>
      <c r="I73" s="3">
        <f t="shared" si="60"/>
        <v>50</v>
      </c>
      <c r="J73" s="7" t="str">
        <f t="shared" si="49"/>
        <v xml:space="preserve">'longterm_debt_ToEquity_override_benchmark_value'   </v>
      </c>
      <c r="K73" t="str">
        <f t="shared" si="50"/>
        <v>'LongtermDebtToEquityOverrideBenchmarkValue_'</v>
      </c>
      <c r="L73" t="str">
        <f t="shared" si="51"/>
        <v>$LongtermDebtToEquityOverrideBenchmarkValue_</v>
      </c>
      <c r="M73" t="str">
        <f t="shared" si="43"/>
        <v>'$LongtermDebtToEquityOverrideBenchmarkValue_'</v>
      </c>
      <c r="N73" t="str">
        <f t="shared" si="52"/>
        <v>localStorage.LongtermDebtToEquityOverrideBenchmarkValue_</v>
      </c>
      <c r="O73" t="s">
        <v>295</v>
      </c>
      <c r="P73" t="s">
        <v>296</v>
      </c>
      <c r="Q73" s="8" t="s">
        <v>289</v>
      </c>
      <c r="R73">
        <f t="shared" si="44"/>
        <v>44</v>
      </c>
      <c r="S73">
        <f t="shared" si="53"/>
        <v>47</v>
      </c>
      <c r="T73" t="str">
        <f t="shared" si="54"/>
        <v xml:space="preserve">LongtermDebtToEquityOverrideBenchmarkValue_   </v>
      </c>
      <c r="U73" t="str">
        <f t="shared" si="45"/>
        <v xml:space="preserve">'$LongtermDebtToEquityOverrideBenchmarkValue_'     </v>
      </c>
      <c r="V73" t="str">
        <f t="shared" si="46"/>
        <v>$LongtermDebtToEquityOverrideBenchmarkValue_      = 0; // CapitalStructureRatios-Long-termDebt/Equity</v>
      </c>
      <c r="W73" t="str">
        <f t="shared" si="61"/>
        <v>$LongtermDebtToEquityOverrideBenchmarkValue_      =  $_POST['LongtermDebtToEquityOverrideBenchmarkValue_'];</v>
      </c>
      <c r="X73" t="str">
        <f t="shared" si="67"/>
        <v>localStorage.LongtermDebtToEquityOverrideBenchmarkValue_    = "&lt;?php echo $LongtermDebtToEquityOverrideBenchmarkValue_?&gt;" ;</v>
      </c>
      <c r="Y73" t="str">
        <f t="shared" si="68"/>
        <v>$LongtermDebtToEquityOverrideBenchmarkValue_     = $row["longterm_debt_ToEquity_override_benchmark_value"];</v>
      </c>
      <c r="Z73" t="str">
        <f t="shared" si="65"/>
        <v xml:space="preserve">         localStorage.LongtermDebtToEquityOverrideBenchmarkValue_    =  document.BenchmarksOverrideForm.LongtermDebtToEquityOverrideBenchmarkValue_.value;</v>
      </c>
      <c r="AA73" t="str">
        <f t="shared" si="66"/>
        <v xml:space="preserve">         document.BenchmarksOverrideForm.LongtermDebtToEquityOverrideBenchmarkValue_.value  =  typeof(localStorage.LongtermDebtToEquityOverrideBenchmarkValue_) = "undefined"?"":localStorage.LongtermDebtToEquityOverrideBenchmarkValue_;</v>
      </c>
      <c r="AC73" t="str">
        <f t="shared" si="62"/>
        <v xml:space="preserve">       longterm_debt_ToEquity_override_benchmark_value FLOAT NOT NULL,</v>
      </c>
      <c r="AD73" t="str">
        <f t="shared" si="64"/>
        <v xml:space="preserve">       longterm_debt_ToEquity_override_benchmark_value,</v>
      </c>
      <c r="AE73" t="str">
        <f t="shared" si="63"/>
        <v xml:space="preserve">       '$LongtermDebtToEquityOverrideBenchmarkValue_',</v>
      </c>
      <c r="AF73" t="str">
        <f t="shared" si="55"/>
        <v xml:space="preserve">         if(row$[ratio] ==  'longterm_debt_ToEquity_override_benchmark_value'   )  { $LongtermDebtToEquityOverrideBenchmarkValue_      = row$['longterm_debt_ToEquity_override_benchmark_value'   ];</v>
      </c>
    </row>
    <row r="74" spans="1:32" x14ac:dyDescent="0.25">
      <c r="A74">
        <v>71</v>
      </c>
      <c r="B74" t="s">
        <v>810</v>
      </c>
      <c r="C74" s="3">
        <f t="shared" si="56"/>
        <v>36</v>
      </c>
      <c r="D74" s="3">
        <f t="shared" si="57"/>
        <v>46</v>
      </c>
      <c r="E74" s="7" t="str">
        <f t="shared" si="58"/>
        <v xml:space="preserve">LongtermDebtToEquityOverrideComment_          </v>
      </c>
      <c r="F74" t="s">
        <v>700</v>
      </c>
      <c r="G74" t="s">
        <v>457</v>
      </c>
      <c r="H74" s="3">
        <f t="shared" si="59"/>
        <v>39</v>
      </c>
      <c r="I74" s="3">
        <f t="shared" si="60"/>
        <v>50</v>
      </c>
      <c r="J74" s="7" t="str">
        <f t="shared" si="49"/>
        <v xml:space="preserve">'longterm_debt_ToEquity_override_comment'           </v>
      </c>
      <c r="K74" t="str">
        <f t="shared" si="50"/>
        <v>'LongtermDebtToEquityOverrideComment_'</v>
      </c>
      <c r="L74" t="str">
        <f t="shared" si="51"/>
        <v>$LongtermDebtToEquityOverrideComment_</v>
      </c>
      <c r="M74" t="str">
        <f t="shared" si="43"/>
        <v>'$LongtermDebtToEquityOverrideComment_'</v>
      </c>
      <c r="N74" t="str">
        <f t="shared" si="52"/>
        <v>localStorage.LongtermDebtToEquityOverrideComment_</v>
      </c>
      <c r="O74" t="s">
        <v>295</v>
      </c>
      <c r="P74" t="s">
        <v>296</v>
      </c>
      <c r="Q74" s="8" t="s">
        <v>289</v>
      </c>
      <c r="R74">
        <f t="shared" si="44"/>
        <v>37</v>
      </c>
      <c r="S74">
        <f t="shared" si="53"/>
        <v>47</v>
      </c>
      <c r="T74" t="str">
        <f t="shared" si="54"/>
        <v xml:space="preserve">LongtermDebtToEquityOverrideComment_          </v>
      </c>
      <c r="U74" t="str">
        <f t="shared" si="45"/>
        <v xml:space="preserve">'$LongtermDebtToEquityOverrideComment_'            </v>
      </c>
      <c r="V74" t="str">
        <f t="shared" si="46"/>
        <v>$LongtermDebtToEquityOverrideComment_             = 0; // CapitalStructureRatios-Long-termDebt/Equity</v>
      </c>
      <c r="W74" t="str">
        <f t="shared" si="61"/>
        <v>$LongtermDebtToEquityOverrideComment_             =  $_POST['LongtermDebtToEquityOverrideComment_'];</v>
      </c>
      <c r="X74" t="str">
        <f t="shared" si="67"/>
        <v>localStorage.LongtermDebtToEquityOverrideComment_           = "&lt;?php echo $LongtermDebtToEquityOverrideComment_?&gt;" ;</v>
      </c>
      <c r="Y74" t="str">
        <f t="shared" si="68"/>
        <v>$LongtermDebtToEquityOverrideComment_            = $row["longterm_debt_ToEquity_override_comment"];</v>
      </c>
      <c r="Z74" t="str">
        <f t="shared" si="65"/>
        <v xml:space="preserve">         localStorage.LongtermDebtToEquityOverrideComment_           =  document.BenchmarksOverrideForm.LongtermDebtToEquityOverrideComment_.value;</v>
      </c>
      <c r="AA74" t="str">
        <f t="shared" si="66"/>
        <v xml:space="preserve">         document.BenchmarksOverrideForm.LongtermDebtToEquityOverrideComment_.value  =  typeof(localStorage.LongtermDebtToEquityOverrideComment_) = "undefined"?"":localStorage.LongtermDebtToEquityOverrideComment_;</v>
      </c>
      <c r="AC74" t="str">
        <f t="shared" si="62"/>
        <v xml:space="preserve">       longterm_debt_ToEquity_override_comment VARCHAR(200) NOT NULL,</v>
      </c>
      <c r="AD74" t="str">
        <f t="shared" si="64"/>
        <v xml:space="preserve">       longterm_debt_ToEquity_override_comment,</v>
      </c>
      <c r="AE74" t="str">
        <f t="shared" si="63"/>
        <v xml:space="preserve">       '$LongtermDebtToEquityOverrideComment_',</v>
      </c>
      <c r="AF74" t="str">
        <f t="shared" si="55"/>
        <v xml:space="preserve">         if(row$[ratio] ==  'longterm_debt_ToEquity_override_comment'           )  { $LongtermDebtToEquityOverrideComment_             = row$['longterm_debt_ToEquity_override_comment'           ];</v>
      </c>
    </row>
    <row r="75" spans="1:32" x14ac:dyDescent="0.25">
      <c r="A75">
        <v>72</v>
      </c>
      <c r="B75" t="s">
        <v>811</v>
      </c>
      <c r="C75" s="3">
        <f t="shared" si="56"/>
        <v>43</v>
      </c>
      <c r="D75" s="3">
        <f t="shared" si="57"/>
        <v>46</v>
      </c>
      <c r="E75" s="7" t="str">
        <f t="shared" si="58"/>
        <v xml:space="preserve">LongtermDebtToEquityBenchmarkFirstApproval_   </v>
      </c>
      <c r="F75" t="s">
        <v>701</v>
      </c>
      <c r="G75" t="s">
        <v>742</v>
      </c>
      <c r="H75" s="3">
        <f t="shared" si="59"/>
        <v>37</v>
      </c>
      <c r="I75" s="3">
        <f t="shared" si="60"/>
        <v>50</v>
      </c>
      <c r="J75" s="7" t="str">
        <f t="shared" si="49"/>
        <v xml:space="preserve">'longterm_debt_ToEquity_first_approval'             </v>
      </c>
      <c r="K75" t="str">
        <f t="shared" si="50"/>
        <v>'LongtermDebtToEquityBenchmarkFirstApproval_'</v>
      </c>
      <c r="L75" t="str">
        <f t="shared" si="51"/>
        <v>$LongtermDebtToEquityBenchmarkFirstApproval_</v>
      </c>
      <c r="M75" t="str">
        <f t="shared" si="43"/>
        <v>'$LongtermDebtToEquityBenchmarkFirstApproval_'</v>
      </c>
      <c r="N75" t="str">
        <f t="shared" si="52"/>
        <v>localStorage.LongtermDebtToEquityBenchmarkFirstApproval_</v>
      </c>
      <c r="O75" t="s">
        <v>295</v>
      </c>
      <c r="P75" t="s">
        <v>296</v>
      </c>
      <c r="Q75" s="8" t="s">
        <v>289</v>
      </c>
      <c r="R75">
        <f t="shared" si="44"/>
        <v>44</v>
      </c>
      <c r="S75">
        <f t="shared" si="53"/>
        <v>47</v>
      </c>
      <c r="T75" t="str">
        <f t="shared" si="54"/>
        <v xml:space="preserve">LongtermDebtToEquityBenchmarkFirstApproval_   </v>
      </c>
      <c r="U75" t="str">
        <f t="shared" si="45"/>
        <v xml:space="preserve">'$LongtermDebtToEquityBenchmarkFirstApproval_'     </v>
      </c>
      <c r="V75" t="str">
        <f t="shared" si="46"/>
        <v>$LongtermDebtToEquityBenchmarkFirstApproval_      = 0; // CapitalStructureRatios-Long-termDebt/Equity</v>
      </c>
      <c r="W75" t="str">
        <f t="shared" si="61"/>
        <v>$LongtermDebtToEquityBenchmarkFirstApproval_      =  $_POST['LongtermDebtToEquityBenchmarkFirstApproval_'];</v>
      </c>
      <c r="X75" t="str">
        <f t="shared" si="67"/>
        <v>localStorage.LongtermDebtToEquityBenchmarkFirstApproval_    = "&lt;?php echo $LongtermDebtToEquityBenchmarkFirstApproval_?&gt;" ;</v>
      </c>
      <c r="Y75" t="str">
        <f t="shared" si="68"/>
        <v>$LongtermDebtToEquityBenchmarkFirstApproval_     = $row["longterm_debt_ToEquity_first_approval"];</v>
      </c>
      <c r="Z75" t="str">
        <f t="shared" si="65"/>
        <v xml:space="preserve">         localStorage.LongtermDebtToEquityBenchmarkFirstApproval_    =  document.BenchmarksOverrideForm.LongtermDebtToEquityBenchmarkFirstApproval_.value;</v>
      </c>
      <c r="AA75" t="str">
        <f t="shared" si="66"/>
        <v xml:space="preserve">         document.BenchmarksOverrideForm.LongtermDebtToEquityBenchmarkFirstApproval_.value  =  typeof(localStorage.LongtermDebtToEquityBenchmarkFirstApproval_) = "undefined"?"":localStorage.LongtermDebtToEquityBenchmarkFirstApproval_;</v>
      </c>
      <c r="AC75" t="str">
        <f t="shared" si="62"/>
        <v xml:space="preserve">       longterm_debt_ToEquity_first_approval BOOLEAN NOT NULL,</v>
      </c>
      <c r="AD75" t="str">
        <f t="shared" si="64"/>
        <v xml:space="preserve">       longterm_debt_ToEquity_first_approval,</v>
      </c>
      <c r="AE75" t="str">
        <f t="shared" si="63"/>
        <v xml:space="preserve">       '$LongtermDebtToEquityBenchmarkFirstApproval_',</v>
      </c>
      <c r="AF75" t="str">
        <f t="shared" si="55"/>
        <v xml:space="preserve">         if(row$[ratio] ==  'longterm_debt_ToEquity_first_approval'             )  { $LongtermDebtToEquityBenchmarkFirstApproval_      = row$['longterm_debt_ToEquity_first_approval'             ];</v>
      </c>
    </row>
    <row r="76" spans="1:32" x14ac:dyDescent="0.25">
      <c r="A76">
        <v>73</v>
      </c>
      <c r="B76" t="s">
        <v>812</v>
      </c>
      <c r="C76" s="3">
        <f t="shared" si="56"/>
        <v>44</v>
      </c>
      <c r="D76" s="3">
        <f t="shared" si="57"/>
        <v>46</v>
      </c>
      <c r="E76" s="7" t="str">
        <f t="shared" si="58"/>
        <v xml:space="preserve">LongtermDebtToEquityBenchmarkSecondApproval_  </v>
      </c>
      <c r="F76" t="s">
        <v>702</v>
      </c>
      <c r="G76" t="s">
        <v>742</v>
      </c>
      <c r="H76" s="3">
        <f t="shared" si="59"/>
        <v>38</v>
      </c>
      <c r="I76" s="3">
        <f t="shared" si="60"/>
        <v>50</v>
      </c>
      <c r="J76" s="7" t="str">
        <f t="shared" si="49"/>
        <v xml:space="preserve">'longterm_debt_ToEquity_second_approval'            </v>
      </c>
      <c r="K76" t="str">
        <f t="shared" si="50"/>
        <v>'LongtermDebtToEquityBenchmarkSecondApproval_'</v>
      </c>
      <c r="L76" t="str">
        <f t="shared" si="51"/>
        <v>$LongtermDebtToEquityBenchmarkSecondApproval_</v>
      </c>
      <c r="M76" t="str">
        <f t="shared" si="43"/>
        <v>'$LongtermDebtToEquityBenchmarkSecondApproval_'</v>
      </c>
      <c r="N76" t="str">
        <f t="shared" si="52"/>
        <v>localStorage.LongtermDebtToEquityBenchmarkSecondApproval_</v>
      </c>
      <c r="O76" t="s">
        <v>295</v>
      </c>
      <c r="P76" t="s">
        <v>296</v>
      </c>
      <c r="Q76" s="8" t="s">
        <v>289</v>
      </c>
      <c r="R76">
        <f t="shared" si="44"/>
        <v>45</v>
      </c>
      <c r="S76">
        <f t="shared" si="53"/>
        <v>47</v>
      </c>
      <c r="T76" t="str">
        <f t="shared" si="54"/>
        <v xml:space="preserve">LongtermDebtToEquityBenchmarkSecondApproval_  </v>
      </c>
      <c r="U76" t="str">
        <f t="shared" si="45"/>
        <v xml:space="preserve">'$LongtermDebtToEquityBenchmarkSecondApproval_'    </v>
      </c>
      <c r="V76" t="str">
        <f t="shared" si="46"/>
        <v>$LongtermDebtToEquityBenchmarkSecondApproval_     = 0; // CapitalStructureRatios-Long-termDebt/Equity</v>
      </c>
      <c r="W76" t="str">
        <f t="shared" si="61"/>
        <v>$LongtermDebtToEquityBenchmarkSecondApproval_     =  $_POST['LongtermDebtToEquityBenchmarkSecondApproval_'];</v>
      </c>
      <c r="X76" t="str">
        <f t="shared" si="67"/>
        <v>localStorage.LongtermDebtToEquityBenchmarkSecondApproval_   = "&lt;?php echo $LongtermDebtToEquityBenchmarkSecondApproval_?&gt;" ;</v>
      </c>
      <c r="Y76" t="str">
        <f t="shared" si="68"/>
        <v>$LongtermDebtToEquityBenchmarkSecondApproval_    = $row["longterm_debt_ToEquity_second_approval"];</v>
      </c>
      <c r="Z76" t="str">
        <f t="shared" si="65"/>
        <v xml:space="preserve">         localStorage.LongtermDebtToEquityBenchmarkSecondApproval_   =  document.BenchmarksOverrideForm.LongtermDebtToEquityBenchmarkSecondApproval_.value;</v>
      </c>
      <c r="AA76" t="str">
        <f t="shared" si="66"/>
        <v xml:space="preserve">         document.BenchmarksOverrideForm.LongtermDebtToEquityBenchmarkSecondApproval_.value  =  typeof(localStorage.LongtermDebtToEquityBenchmarkSecondApproval_) = "undefined"?"":localStorage.LongtermDebtToEquityBenchmarkSecondApproval_;</v>
      </c>
      <c r="AC76" t="str">
        <f t="shared" si="62"/>
        <v xml:space="preserve">       longterm_debt_ToEquity_second_approval BOOLEAN NOT NULL,</v>
      </c>
      <c r="AD76" t="str">
        <f t="shared" si="64"/>
        <v xml:space="preserve">       longterm_debt_ToEquity_second_approval,</v>
      </c>
      <c r="AE76" t="str">
        <f t="shared" si="63"/>
        <v xml:space="preserve">       '$LongtermDebtToEquityBenchmarkSecondApproval_',</v>
      </c>
      <c r="AF76" t="str">
        <f t="shared" si="55"/>
        <v xml:space="preserve">         if(row$[ratio] ==  'longterm_debt_ToEquity_second_approval'            )  { $LongtermDebtToEquityBenchmarkSecondApproval_     = row$['longterm_debt_ToEquity_second_approval'            ];</v>
      </c>
    </row>
    <row r="77" spans="1:32" x14ac:dyDescent="0.25">
      <c r="A77">
        <v>74</v>
      </c>
      <c r="B77" t="s">
        <v>813</v>
      </c>
      <c r="C77" s="3">
        <f t="shared" si="56"/>
        <v>36</v>
      </c>
      <c r="D77" s="3">
        <f t="shared" si="57"/>
        <v>46</v>
      </c>
      <c r="E77" s="7" t="str">
        <f t="shared" si="58"/>
        <v xml:space="preserve">DebtToTangibleNetWorthBenchmarkType_          </v>
      </c>
      <c r="F77" t="s">
        <v>703</v>
      </c>
      <c r="G77" t="s">
        <v>739</v>
      </c>
      <c r="H77" s="3">
        <f t="shared" si="59"/>
        <v>41</v>
      </c>
      <c r="I77" s="3">
        <f t="shared" si="60"/>
        <v>50</v>
      </c>
      <c r="J77" s="7" t="str">
        <f t="shared" si="49"/>
        <v xml:space="preserve">'debt_ToTangible_net_worth_bench_mark_type'         </v>
      </c>
      <c r="K77" t="str">
        <f t="shared" si="50"/>
        <v>'DebtToTangibleNetWorthBenchmarkType_'</v>
      </c>
      <c r="L77" t="str">
        <f t="shared" si="51"/>
        <v>$DebtToTangibleNetWorthBenchmarkType_</v>
      </c>
      <c r="M77" t="str">
        <f t="shared" si="43"/>
        <v>'$DebtToTangibleNetWorthBenchmarkType_'</v>
      </c>
      <c r="N77" t="str">
        <f t="shared" si="52"/>
        <v>localStorage.DebtToTangibleNetWorthBenchmarkType_</v>
      </c>
      <c r="O77" t="s">
        <v>295</v>
      </c>
      <c r="P77" t="s">
        <v>297</v>
      </c>
      <c r="Q77" s="8" t="s">
        <v>289</v>
      </c>
      <c r="R77">
        <f t="shared" si="44"/>
        <v>37</v>
      </c>
      <c r="S77">
        <f t="shared" si="53"/>
        <v>47</v>
      </c>
      <c r="T77" t="str">
        <f t="shared" si="54"/>
        <v xml:space="preserve">DebtToTangibleNetWorthBenchmarkType_          </v>
      </c>
      <c r="U77" t="str">
        <f t="shared" si="45"/>
        <v xml:space="preserve">'$DebtToTangibleNetWorthBenchmarkType_'            </v>
      </c>
      <c r="V77" t="str">
        <f t="shared" si="46"/>
        <v>$DebtToTangibleNetWorthBenchmarkType_             = 0; // CapitalStructureRatios-TangibleNetWorth</v>
      </c>
      <c r="W77" t="str">
        <f t="shared" si="61"/>
        <v>$DebtToTangibleNetWorthBenchmarkType_             =  $_POST['DebtToTangibleNetWorthBenchmarkType_'];</v>
      </c>
      <c r="X77" t="str">
        <f t="shared" si="67"/>
        <v>localStorage.DebtToTangibleNetWorthBenchmarkType_           = "&lt;?php echo $DebtToTangibleNetWorthBenchmarkType_?&gt;" ;</v>
      </c>
      <c r="Y77" t="str">
        <f t="shared" si="68"/>
        <v>$DebtToTangibleNetWorthBenchmarkType_            = $row["debt_ToTangible_net_worth_bench_mark_type"];</v>
      </c>
      <c r="Z77" t="str">
        <f t="shared" si="65"/>
        <v xml:space="preserve">         localStorage.DebtToTangibleNetWorthBenchmarkType_           =  document.BenchmarksOverrideForm.DebtToTangibleNetWorthBenchmarkType_.value;</v>
      </c>
      <c r="AA77" t="str">
        <f>"         document.BenchmarksOverrideForm."&amp;B77&amp;".value"&amp;"  =  typeof("&amp;N77&amp;") = "&amp;CHAR(34)&amp;"undefined"&amp;CHAR(34)&amp;"?"&amp;CHAR(34)&amp;"Industry"&amp;CHAR(34)&amp;":"&amp;N77&amp;";"</f>
        <v xml:space="preserve">         document.BenchmarksOverrideForm.DebtToTangibleNetWorthBenchmarkType_.value  =  typeof(localStorage.DebtToTangibleNetWorthBenchmarkType_) = "undefined"?"Industry":localStorage.DebtToTangibleNetWorthBenchmarkType_;</v>
      </c>
      <c r="AC77" t="str">
        <f t="shared" si="62"/>
        <v xml:space="preserve">       debt_ToTangible_net_worth_bench_mark_type VARCHAR(50) NOT NULL,</v>
      </c>
      <c r="AD77" t="str">
        <f t="shared" si="64"/>
        <v xml:space="preserve">       debt_ToTangible_net_worth_bench_mark_type,</v>
      </c>
      <c r="AE77" t="str">
        <f t="shared" si="63"/>
        <v xml:space="preserve">       '$DebtToTangibleNetWorthBenchmarkType_',</v>
      </c>
      <c r="AF77" t="str">
        <f t="shared" si="55"/>
        <v xml:space="preserve">         if(row$[ratio] ==  'debt_ToTangible_net_worth_bench_mark_type'         )  { $DebtToTangibleNetWorthBenchmarkType_             = row$['debt_ToTangible_net_worth_bench_mark_type'         ];</v>
      </c>
    </row>
    <row r="78" spans="1:32" x14ac:dyDescent="0.25">
      <c r="A78">
        <v>75</v>
      </c>
      <c r="B78" t="s">
        <v>814</v>
      </c>
      <c r="C78" s="3">
        <f t="shared" si="56"/>
        <v>43</v>
      </c>
      <c r="D78" s="3">
        <f t="shared" si="57"/>
        <v>46</v>
      </c>
      <c r="E78" s="7" t="str">
        <f t="shared" si="58"/>
        <v xml:space="preserve">DebtToTangibleNetWorthPolicyBenchmarkValue_   </v>
      </c>
      <c r="F78" t="s">
        <v>704</v>
      </c>
      <c r="G78" t="s">
        <v>449</v>
      </c>
      <c r="H78" s="3">
        <f t="shared" si="59"/>
        <v>48</v>
      </c>
      <c r="I78" s="3">
        <f t="shared" si="60"/>
        <v>50</v>
      </c>
      <c r="J78" s="7" t="str">
        <f t="shared" si="49"/>
        <v xml:space="preserve">'debt_ToTangible_net_worth_policy_benchmark_value'  </v>
      </c>
      <c r="K78" t="str">
        <f t="shared" si="50"/>
        <v>'DebtToTangibleNetWorthPolicyBenchmarkValue_'</v>
      </c>
      <c r="L78" t="str">
        <f t="shared" si="51"/>
        <v>$DebtToTangibleNetWorthPolicyBenchmarkValue_</v>
      </c>
      <c r="M78" t="str">
        <f t="shared" si="43"/>
        <v>'$DebtToTangibleNetWorthPolicyBenchmarkValue_'</v>
      </c>
      <c r="N78" t="str">
        <f t="shared" si="52"/>
        <v>localStorage.DebtToTangibleNetWorthPolicyBenchmarkValue_</v>
      </c>
      <c r="O78" t="s">
        <v>295</v>
      </c>
      <c r="P78" t="s">
        <v>297</v>
      </c>
      <c r="Q78" s="8" t="s">
        <v>289</v>
      </c>
      <c r="R78">
        <f t="shared" si="44"/>
        <v>44</v>
      </c>
      <c r="S78">
        <f t="shared" si="53"/>
        <v>47</v>
      </c>
      <c r="T78" t="str">
        <f t="shared" si="54"/>
        <v xml:space="preserve">DebtToTangibleNetWorthPolicyBenchmarkValue_   </v>
      </c>
      <c r="U78" t="str">
        <f t="shared" si="45"/>
        <v xml:space="preserve">'$DebtToTangibleNetWorthPolicyBenchmarkValue_'     </v>
      </c>
      <c r="V78" t="str">
        <f t="shared" si="46"/>
        <v>$DebtToTangibleNetWorthPolicyBenchmarkValue_      = 0; // CapitalStructureRatios-TangibleNetWorth</v>
      </c>
      <c r="W78" t="str">
        <f t="shared" si="61"/>
        <v>$DebtToTangibleNetWorthPolicyBenchmarkValue_      =  $_POST['DebtToTangibleNetWorthPolicyBenchmarkValue_'];</v>
      </c>
      <c r="X78" t="str">
        <f t="shared" si="67"/>
        <v>localStorage.DebtToTangibleNetWorthPolicyBenchmarkValue_    = "&lt;?php echo $DebtToTangibleNetWorthPolicyBenchmarkValue_?&gt;" ;</v>
      </c>
      <c r="Y78" t="str">
        <f t="shared" si="68"/>
        <v>$DebtToTangibleNetWorthPolicyBenchmarkValue_     = $row["debt_ToTangible_net_worth_policy_benchmark_value"];</v>
      </c>
      <c r="Z78" t="str">
        <f t="shared" si="65"/>
        <v xml:space="preserve">         localStorage.DebtToTangibleNetWorthPolicyBenchmarkValue_    =  document.BenchmarksOverrideForm.DebtToTangibleNetWorthPolicyBenchmarkValue_.value;</v>
      </c>
      <c r="AA78" t="str">
        <f t="shared" ref="AA78:AA83" si="69">"         document.BenchmarksOverrideForm."&amp;B78&amp;".value"&amp;"  =  typeof("&amp;N78&amp;") = "&amp;CHAR(34)&amp;"undefined"&amp;CHAR(34)&amp;"?"&amp;CHAR(34)&amp;CHAR(34)&amp;":"&amp;N78&amp;";"</f>
        <v xml:space="preserve">         document.BenchmarksOverrideForm.DebtToTangibleNetWorthPolicyBenchmarkValue_.value  =  typeof(localStorage.DebtToTangibleNetWorthPolicyBenchmarkValue_) = "undefined"?"":localStorage.DebtToTangibleNetWorthPolicyBenchmarkValue_;</v>
      </c>
      <c r="AC78" t="str">
        <f t="shared" si="62"/>
        <v xml:space="preserve">       debt_ToTangible_net_worth_policy_benchmark_value FLOAT NOT NULL,</v>
      </c>
      <c r="AD78" t="str">
        <f t="shared" si="64"/>
        <v xml:space="preserve">       debt_ToTangible_net_worth_policy_benchmark_value,</v>
      </c>
      <c r="AE78" t="str">
        <f t="shared" si="63"/>
        <v xml:space="preserve">       '$DebtToTangibleNetWorthPolicyBenchmarkValue_',</v>
      </c>
      <c r="AF78" t="str">
        <f t="shared" si="55"/>
        <v xml:space="preserve">         if(row$[ratio] ==  'debt_ToTangible_net_worth_policy_benchmark_value'  )  { $DebtToTangibleNetWorthPolicyBenchmarkValue_      = row$['debt_ToTangible_net_worth_policy_benchmark_value'  ];</v>
      </c>
    </row>
    <row r="79" spans="1:32" x14ac:dyDescent="0.25">
      <c r="A79">
        <v>76</v>
      </c>
      <c r="B79" t="s">
        <v>815</v>
      </c>
      <c r="C79" s="3">
        <f t="shared" si="56"/>
        <v>44</v>
      </c>
      <c r="D79" s="3">
        <f t="shared" si="57"/>
        <v>46</v>
      </c>
      <c r="E79" s="7" t="str">
        <f t="shared" si="58"/>
        <v xml:space="preserve">DebtToTangibleNetWorthOverrideBenchmarkType_  </v>
      </c>
      <c r="F79" t="s">
        <v>705</v>
      </c>
      <c r="G79" t="s">
        <v>739</v>
      </c>
      <c r="H79" s="3">
        <f t="shared" si="59"/>
        <v>49</v>
      </c>
      <c r="I79" s="3">
        <f t="shared" si="60"/>
        <v>50</v>
      </c>
      <c r="J79" s="7" t="str">
        <f t="shared" si="49"/>
        <v xml:space="preserve">'debt_ToTangible_net_worth_override_benchmark_type' </v>
      </c>
      <c r="K79" t="str">
        <f t="shared" si="50"/>
        <v>'DebtToTangibleNetWorthOverrideBenchmarkType_'</v>
      </c>
      <c r="L79" t="str">
        <f t="shared" si="51"/>
        <v>$DebtToTangibleNetWorthOverrideBenchmarkType_</v>
      </c>
      <c r="M79" t="str">
        <f t="shared" si="43"/>
        <v>'$DebtToTangibleNetWorthOverrideBenchmarkType_'</v>
      </c>
      <c r="N79" t="str">
        <f t="shared" si="52"/>
        <v>localStorage.DebtToTangibleNetWorthOverrideBenchmarkType_</v>
      </c>
      <c r="O79" t="s">
        <v>295</v>
      </c>
      <c r="P79" t="s">
        <v>297</v>
      </c>
      <c r="Q79" s="8" t="s">
        <v>289</v>
      </c>
      <c r="R79">
        <f t="shared" si="44"/>
        <v>45</v>
      </c>
      <c r="S79">
        <f t="shared" si="53"/>
        <v>47</v>
      </c>
      <c r="T79" t="str">
        <f t="shared" si="54"/>
        <v xml:space="preserve">DebtToTangibleNetWorthOverrideBenchmarkType_  </v>
      </c>
      <c r="U79" t="str">
        <f t="shared" si="45"/>
        <v xml:space="preserve">'$DebtToTangibleNetWorthOverrideBenchmarkType_'    </v>
      </c>
      <c r="V79" t="str">
        <f t="shared" si="46"/>
        <v>$DebtToTangibleNetWorthOverrideBenchmarkType_     = 0; // CapitalStructureRatios-TangibleNetWorth</v>
      </c>
      <c r="W79" t="str">
        <f t="shared" si="61"/>
        <v>$DebtToTangibleNetWorthOverrideBenchmarkType_     =  $_POST['DebtToTangibleNetWorthOverrideBenchmarkType_'];</v>
      </c>
      <c r="X79" t="str">
        <f t="shared" si="67"/>
        <v>localStorage.DebtToTangibleNetWorthOverrideBenchmarkType_   = "&lt;?php echo $DebtToTangibleNetWorthOverrideBenchmarkType_?&gt;" ;</v>
      </c>
      <c r="Y79" t="str">
        <f t="shared" si="68"/>
        <v>$DebtToTangibleNetWorthOverrideBenchmarkType_    = $row["debt_ToTangible_net_worth_override_benchmark_type"];</v>
      </c>
      <c r="Z79" t="str">
        <f t="shared" si="65"/>
        <v xml:space="preserve">         localStorage.DebtToTangibleNetWorthOverrideBenchmarkType_   =  document.BenchmarksOverrideForm.DebtToTangibleNetWorthOverrideBenchmarkType_.value;</v>
      </c>
      <c r="AA79" t="str">
        <f t="shared" si="69"/>
        <v xml:space="preserve">         document.BenchmarksOverrideForm.DebtToTangibleNetWorthOverrideBenchmarkType_.value  =  typeof(localStorage.DebtToTangibleNetWorthOverrideBenchmarkType_) = "undefined"?"":localStorage.DebtToTangibleNetWorthOverrideBenchmarkType_;</v>
      </c>
      <c r="AC79" t="str">
        <f t="shared" si="62"/>
        <v xml:space="preserve">       debt_ToTangible_net_worth_override_benchmark_type VARCHAR(50) NOT NULL,</v>
      </c>
      <c r="AD79" t="str">
        <f t="shared" si="64"/>
        <v xml:space="preserve">       debt_ToTangible_net_worth_override_benchmark_type,</v>
      </c>
      <c r="AE79" t="str">
        <f t="shared" si="63"/>
        <v xml:space="preserve">       '$DebtToTangibleNetWorthOverrideBenchmarkType_',</v>
      </c>
      <c r="AF79" t="str">
        <f t="shared" si="55"/>
        <v xml:space="preserve">         if(row$[ratio] ==  'debt_ToTangible_net_worth_override_benchmark_type' )  { $DebtToTangibleNetWorthOverrideBenchmarkType_     = row$['debt_ToTangible_net_worth_override_benchmark_type' ];</v>
      </c>
    </row>
    <row r="80" spans="1:32" x14ac:dyDescent="0.25">
      <c r="A80">
        <v>77</v>
      </c>
      <c r="B80" t="s">
        <v>816</v>
      </c>
      <c r="C80" s="3">
        <f t="shared" si="56"/>
        <v>45</v>
      </c>
      <c r="D80" s="3">
        <f t="shared" si="57"/>
        <v>46</v>
      </c>
      <c r="E80" s="7" t="str">
        <f t="shared" si="58"/>
        <v xml:space="preserve">DebtToTangibleNetWorthOverrideBenchmarkValue_ </v>
      </c>
      <c r="F80" t="s">
        <v>706</v>
      </c>
      <c r="G80" t="s">
        <v>449</v>
      </c>
      <c r="H80" s="3">
        <f t="shared" si="59"/>
        <v>50</v>
      </c>
      <c r="I80" s="3">
        <f t="shared" si="60"/>
        <v>50</v>
      </c>
      <c r="J80" s="7" t="str">
        <f t="shared" si="49"/>
        <v>'debt_ToTangible_net_worth_override_benchmark_value'</v>
      </c>
      <c r="K80" t="str">
        <f t="shared" si="50"/>
        <v>'DebtToTangibleNetWorthOverrideBenchmarkValue_'</v>
      </c>
      <c r="L80" t="str">
        <f t="shared" si="51"/>
        <v>$DebtToTangibleNetWorthOverrideBenchmarkValue_</v>
      </c>
      <c r="M80" t="str">
        <f t="shared" si="43"/>
        <v>'$DebtToTangibleNetWorthOverrideBenchmarkValue_'</v>
      </c>
      <c r="N80" t="str">
        <f t="shared" si="52"/>
        <v>localStorage.DebtToTangibleNetWorthOverrideBenchmarkValue_</v>
      </c>
      <c r="O80" t="s">
        <v>295</v>
      </c>
      <c r="P80" t="s">
        <v>297</v>
      </c>
      <c r="Q80" s="8" t="s">
        <v>289</v>
      </c>
      <c r="R80">
        <f t="shared" si="44"/>
        <v>46</v>
      </c>
      <c r="S80">
        <f t="shared" si="53"/>
        <v>47</v>
      </c>
      <c r="T80" t="str">
        <f t="shared" si="54"/>
        <v xml:space="preserve">DebtToTangibleNetWorthOverrideBenchmarkValue_ </v>
      </c>
      <c r="U80" t="str">
        <f t="shared" si="45"/>
        <v xml:space="preserve">'$DebtToTangibleNetWorthOverrideBenchmarkValue_'   </v>
      </c>
      <c r="V80" t="str">
        <f t="shared" si="46"/>
        <v>$DebtToTangibleNetWorthOverrideBenchmarkValue_    = 0; // CapitalStructureRatios-TangibleNetWorth</v>
      </c>
      <c r="W80" t="str">
        <f t="shared" si="61"/>
        <v>$DebtToTangibleNetWorthOverrideBenchmarkValue_    =  $_POST['DebtToTangibleNetWorthOverrideBenchmarkValue_'];</v>
      </c>
      <c r="X80" t="str">
        <f t="shared" si="67"/>
        <v>localStorage.DebtToTangibleNetWorthOverrideBenchmarkValue_  = "&lt;?php echo $DebtToTangibleNetWorthOverrideBenchmarkValue_?&gt;" ;</v>
      </c>
      <c r="Y80" t="str">
        <f t="shared" si="68"/>
        <v>$DebtToTangibleNetWorthOverrideBenchmarkValue_   = $row["debt_ToTangible_net_worth_override_benchmark_value"];</v>
      </c>
      <c r="Z80" t="str">
        <f t="shared" si="65"/>
        <v xml:space="preserve">         localStorage.DebtToTangibleNetWorthOverrideBenchmarkValue_  =  document.BenchmarksOverrideForm.DebtToTangibleNetWorthOverrideBenchmarkValue_.value;</v>
      </c>
      <c r="AA80" t="str">
        <f t="shared" si="69"/>
        <v xml:space="preserve">         document.BenchmarksOverrideForm.DebtToTangibleNetWorthOverrideBenchmarkValue_.value  =  typeof(localStorage.DebtToTangibleNetWorthOverrideBenchmarkValue_) = "undefined"?"":localStorage.DebtToTangibleNetWorthOverrideBenchmarkValue_;</v>
      </c>
      <c r="AC80" t="str">
        <f t="shared" si="62"/>
        <v xml:space="preserve">       debt_ToTangible_net_worth_override_benchmark_value FLOAT NOT NULL,</v>
      </c>
      <c r="AD80" t="str">
        <f t="shared" si="64"/>
        <v xml:space="preserve">       debt_ToTangible_net_worth_override_benchmark_value,</v>
      </c>
      <c r="AE80" t="str">
        <f t="shared" si="63"/>
        <v xml:space="preserve">       '$DebtToTangibleNetWorthOverrideBenchmarkValue_',</v>
      </c>
      <c r="AF80" t="str">
        <f t="shared" si="55"/>
        <v xml:space="preserve">         if(row$[ratio] ==  'debt_ToTangible_net_worth_override_benchmark_value')  { $DebtToTangibleNetWorthOverrideBenchmarkValue_    = row$['debt_ToTangible_net_worth_override_benchmark_value'];</v>
      </c>
    </row>
    <row r="81" spans="1:32" x14ac:dyDescent="0.25">
      <c r="A81">
        <v>78</v>
      </c>
      <c r="B81" t="s">
        <v>817</v>
      </c>
      <c r="C81" s="3">
        <f t="shared" si="56"/>
        <v>38</v>
      </c>
      <c r="D81" s="3">
        <f t="shared" si="57"/>
        <v>46</v>
      </c>
      <c r="E81" s="7" t="str">
        <f t="shared" si="58"/>
        <v xml:space="preserve">DebtToTangibleNetWorthOverrideComment_        </v>
      </c>
      <c r="F81" t="s">
        <v>707</v>
      </c>
      <c r="G81" t="s">
        <v>457</v>
      </c>
      <c r="H81" s="3">
        <f t="shared" si="59"/>
        <v>42</v>
      </c>
      <c r="I81" s="3">
        <f t="shared" si="60"/>
        <v>50</v>
      </c>
      <c r="J81" s="7" t="str">
        <f t="shared" si="49"/>
        <v xml:space="preserve">'debt_ToTangible_net_worth_override_comment'        </v>
      </c>
      <c r="K81" t="str">
        <f t="shared" si="50"/>
        <v>'DebtToTangibleNetWorthOverrideComment_'</v>
      </c>
      <c r="L81" t="str">
        <f t="shared" si="51"/>
        <v>$DebtToTangibleNetWorthOverrideComment_</v>
      </c>
      <c r="M81" t="str">
        <f t="shared" si="43"/>
        <v>'$DebtToTangibleNetWorthOverrideComment_'</v>
      </c>
      <c r="N81" t="str">
        <f t="shared" si="52"/>
        <v>localStorage.DebtToTangibleNetWorthOverrideComment_</v>
      </c>
      <c r="O81" t="s">
        <v>295</v>
      </c>
      <c r="P81" t="s">
        <v>297</v>
      </c>
      <c r="Q81" s="8" t="s">
        <v>289</v>
      </c>
      <c r="R81">
        <f t="shared" si="44"/>
        <v>39</v>
      </c>
      <c r="S81">
        <f t="shared" si="53"/>
        <v>47</v>
      </c>
      <c r="T81" t="str">
        <f t="shared" si="54"/>
        <v xml:space="preserve">DebtToTangibleNetWorthOverrideComment_        </v>
      </c>
      <c r="U81" t="str">
        <f t="shared" si="45"/>
        <v xml:space="preserve">'$DebtToTangibleNetWorthOverrideComment_'          </v>
      </c>
      <c r="V81" t="str">
        <f t="shared" si="46"/>
        <v>$DebtToTangibleNetWorthOverrideComment_           = 0; // CapitalStructureRatios-TangibleNetWorth</v>
      </c>
      <c r="W81" t="str">
        <f t="shared" si="61"/>
        <v>$DebtToTangibleNetWorthOverrideComment_           =  $_POST['DebtToTangibleNetWorthOverrideComment_'];</v>
      </c>
      <c r="X81" t="str">
        <f t="shared" si="67"/>
        <v>localStorage.DebtToTangibleNetWorthOverrideComment_         = "&lt;?php echo $DebtToTangibleNetWorthOverrideComment_?&gt;" ;</v>
      </c>
      <c r="Y81" t="str">
        <f t="shared" si="68"/>
        <v>$DebtToTangibleNetWorthOverrideComment_          = $row["debt_ToTangible_net_worth_override_comment"];</v>
      </c>
      <c r="Z81" t="str">
        <f t="shared" si="65"/>
        <v xml:space="preserve">         localStorage.DebtToTangibleNetWorthOverrideComment_         =  document.BenchmarksOverrideForm.DebtToTangibleNetWorthOverrideComment_.value;</v>
      </c>
      <c r="AA81" t="str">
        <f t="shared" si="69"/>
        <v xml:space="preserve">         document.BenchmarksOverrideForm.DebtToTangibleNetWorthOverrideComment_.value  =  typeof(localStorage.DebtToTangibleNetWorthOverrideComment_) = "undefined"?"":localStorage.DebtToTangibleNetWorthOverrideComment_;</v>
      </c>
      <c r="AC81" t="str">
        <f t="shared" si="62"/>
        <v xml:space="preserve">       debt_ToTangible_net_worth_override_comment VARCHAR(200) NOT NULL,</v>
      </c>
      <c r="AD81" t="str">
        <f t="shared" si="64"/>
        <v xml:space="preserve">       debt_ToTangible_net_worth_override_comment,</v>
      </c>
      <c r="AE81" t="str">
        <f t="shared" si="63"/>
        <v xml:space="preserve">       '$DebtToTangibleNetWorthOverrideComment_',</v>
      </c>
      <c r="AF81" t="str">
        <f t="shared" si="55"/>
        <v xml:space="preserve">         if(row$[ratio] ==  'debt_ToTangible_net_worth_override_comment'        )  { $DebtToTangibleNetWorthOverrideComment_           = row$['debt_ToTangible_net_worth_override_comment'        ];</v>
      </c>
    </row>
    <row r="82" spans="1:32" x14ac:dyDescent="0.25">
      <c r="A82">
        <v>79</v>
      </c>
      <c r="B82" t="s">
        <v>818</v>
      </c>
      <c r="C82" s="3">
        <f t="shared" si="56"/>
        <v>45</v>
      </c>
      <c r="D82" s="3">
        <f t="shared" si="57"/>
        <v>46</v>
      </c>
      <c r="E82" s="7" t="str">
        <f t="shared" si="58"/>
        <v xml:space="preserve">DebtToTangibleNetWorthBenchmarkFirstApproval_ </v>
      </c>
      <c r="F82" t="s">
        <v>708</v>
      </c>
      <c r="G82" t="s">
        <v>742</v>
      </c>
      <c r="H82" s="3">
        <f t="shared" si="59"/>
        <v>40</v>
      </c>
      <c r="I82" s="3">
        <f t="shared" si="60"/>
        <v>50</v>
      </c>
      <c r="J82" s="7" t="str">
        <f t="shared" si="49"/>
        <v xml:space="preserve">'debt_ToTangible_net_worth_first_approval'          </v>
      </c>
      <c r="K82" t="str">
        <f t="shared" si="50"/>
        <v>'DebtToTangibleNetWorthBenchmarkFirstApproval_'</v>
      </c>
      <c r="L82" t="str">
        <f t="shared" si="51"/>
        <v>$DebtToTangibleNetWorthBenchmarkFirstApproval_</v>
      </c>
      <c r="M82" t="str">
        <f t="shared" si="43"/>
        <v>'$DebtToTangibleNetWorthBenchmarkFirstApproval_'</v>
      </c>
      <c r="N82" t="str">
        <f t="shared" si="52"/>
        <v>localStorage.DebtToTangibleNetWorthBenchmarkFirstApproval_</v>
      </c>
      <c r="O82" t="s">
        <v>295</v>
      </c>
      <c r="P82" t="s">
        <v>297</v>
      </c>
      <c r="Q82" s="8" t="s">
        <v>289</v>
      </c>
      <c r="R82">
        <f t="shared" si="44"/>
        <v>46</v>
      </c>
      <c r="S82">
        <f t="shared" si="53"/>
        <v>47</v>
      </c>
      <c r="T82" t="str">
        <f t="shared" si="54"/>
        <v xml:space="preserve">DebtToTangibleNetWorthBenchmarkFirstApproval_ </v>
      </c>
      <c r="U82" t="str">
        <f t="shared" si="45"/>
        <v xml:space="preserve">'$DebtToTangibleNetWorthBenchmarkFirstApproval_'   </v>
      </c>
      <c r="V82" t="str">
        <f t="shared" si="46"/>
        <v>$DebtToTangibleNetWorthBenchmarkFirstApproval_    = 0; // CapitalStructureRatios-TangibleNetWorth</v>
      </c>
      <c r="W82" t="str">
        <f t="shared" si="61"/>
        <v>$DebtToTangibleNetWorthBenchmarkFirstApproval_    =  $_POST['DebtToTangibleNetWorthBenchmarkFirstApproval_'];</v>
      </c>
      <c r="X82" t="str">
        <f t="shared" si="67"/>
        <v>localStorage.DebtToTangibleNetWorthBenchmarkFirstApproval_  = "&lt;?php echo $DebtToTangibleNetWorthBenchmarkFirstApproval_?&gt;" ;</v>
      </c>
      <c r="Y82" t="str">
        <f t="shared" si="68"/>
        <v>$DebtToTangibleNetWorthBenchmarkFirstApproval_   = $row["debt_ToTangible_net_worth_first_approval"];</v>
      </c>
      <c r="Z82" t="str">
        <f t="shared" si="65"/>
        <v xml:space="preserve">         localStorage.DebtToTangibleNetWorthBenchmarkFirstApproval_  =  document.BenchmarksOverrideForm.DebtToTangibleNetWorthBenchmarkFirstApproval_.value;</v>
      </c>
      <c r="AA82" t="str">
        <f t="shared" si="69"/>
        <v xml:space="preserve">         document.BenchmarksOverrideForm.DebtToTangibleNetWorthBenchmarkFirstApproval_.value  =  typeof(localStorage.DebtToTangibleNetWorthBenchmarkFirstApproval_) = "undefined"?"":localStorage.DebtToTangibleNetWorthBenchmarkFirstApproval_;</v>
      </c>
      <c r="AC82" t="str">
        <f t="shared" si="62"/>
        <v xml:space="preserve">       debt_ToTangible_net_worth_first_approval BOOLEAN NOT NULL,</v>
      </c>
      <c r="AD82" t="str">
        <f t="shared" si="64"/>
        <v xml:space="preserve">       debt_ToTangible_net_worth_first_approval,</v>
      </c>
      <c r="AE82" t="str">
        <f t="shared" si="63"/>
        <v xml:space="preserve">       '$DebtToTangibleNetWorthBenchmarkFirstApproval_',</v>
      </c>
      <c r="AF82" t="str">
        <f t="shared" si="55"/>
        <v xml:space="preserve">         if(row$[ratio] ==  'debt_ToTangible_net_worth_first_approval'          )  { $DebtToTangibleNetWorthBenchmarkFirstApproval_    = row$['debt_ToTangible_net_worth_first_approval'          ];</v>
      </c>
    </row>
    <row r="83" spans="1:32" x14ac:dyDescent="0.25">
      <c r="A83">
        <v>80</v>
      </c>
      <c r="B83" t="s">
        <v>819</v>
      </c>
      <c r="C83" s="3">
        <f t="shared" si="56"/>
        <v>46</v>
      </c>
      <c r="D83" s="3">
        <f t="shared" si="57"/>
        <v>46</v>
      </c>
      <c r="E83" s="7" t="str">
        <f t="shared" si="58"/>
        <v>DebtToTangibleNetWorthBenchmarkSecondApproval_</v>
      </c>
      <c r="F83" t="s">
        <v>709</v>
      </c>
      <c r="G83" t="s">
        <v>742</v>
      </c>
      <c r="H83" s="3">
        <f t="shared" si="59"/>
        <v>41</v>
      </c>
      <c r="I83" s="3">
        <f t="shared" si="60"/>
        <v>50</v>
      </c>
      <c r="J83" s="7" t="str">
        <f t="shared" si="49"/>
        <v xml:space="preserve">'debt_ToTangible_net_worth_second_approval'         </v>
      </c>
      <c r="K83" t="str">
        <f t="shared" si="50"/>
        <v>'DebtToTangibleNetWorthBenchmarkSecondApproval_'</v>
      </c>
      <c r="L83" t="str">
        <f t="shared" si="51"/>
        <v>$DebtToTangibleNetWorthBenchmarkSecondApproval_</v>
      </c>
      <c r="M83" t="str">
        <f t="shared" si="43"/>
        <v>'$DebtToTangibleNetWorthBenchmarkSecondApproval_'</v>
      </c>
      <c r="N83" t="str">
        <f t="shared" si="52"/>
        <v>localStorage.DebtToTangibleNetWorthBenchmarkSecondApproval_</v>
      </c>
      <c r="O83" t="s">
        <v>295</v>
      </c>
      <c r="P83" t="s">
        <v>297</v>
      </c>
      <c r="Q83" s="8" t="s">
        <v>289</v>
      </c>
      <c r="R83">
        <f t="shared" si="44"/>
        <v>47</v>
      </c>
      <c r="S83">
        <f t="shared" si="53"/>
        <v>47</v>
      </c>
      <c r="T83" t="str">
        <f t="shared" si="54"/>
        <v>DebtToTangibleNetWorthBenchmarkSecondApproval_</v>
      </c>
      <c r="U83" t="str">
        <f t="shared" si="45"/>
        <v xml:space="preserve">'$DebtToTangibleNetWorthBenchmarkSecondApproval_'  </v>
      </c>
      <c r="V83" t="str">
        <f t="shared" si="46"/>
        <v>$DebtToTangibleNetWorthBenchmarkSecondApproval_   = 0; // CapitalStructureRatios-TangibleNetWorth</v>
      </c>
      <c r="W83" t="str">
        <f t="shared" si="61"/>
        <v>$DebtToTangibleNetWorthBenchmarkSecondApproval_   =  $_POST['DebtToTangibleNetWorthBenchmarkSecondApproval_'];</v>
      </c>
      <c r="X83" t="str">
        <f t="shared" si="67"/>
        <v>localStorage.DebtToTangibleNetWorthBenchmarkSecondApproval_ = "&lt;?php echo $DebtToTangibleNetWorthBenchmarkSecondApproval_?&gt;" ;</v>
      </c>
      <c r="Y83" t="str">
        <f t="shared" si="68"/>
        <v>$DebtToTangibleNetWorthBenchmarkSecondApproval_  = $row["debt_ToTangible_net_worth_second_approval"];</v>
      </c>
      <c r="Z83" t="str">
        <f t="shared" si="65"/>
        <v xml:space="preserve">         localStorage.DebtToTangibleNetWorthBenchmarkSecondApproval_ =  document.BenchmarksOverrideForm.DebtToTangibleNetWorthBenchmarkSecondApproval_.value;</v>
      </c>
      <c r="AA83" t="str">
        <f t="shared" si="69"/>
        <v xml:space="preserve">         document.BenchmarksOverrideForm.DebtToTangibleNetWorthBenchmarkSecondApproval_.value  =  typeof(localStorage.DebtToTangibleNetWorthBenchmarkSecondApproval_) = "undefined"?"":localStorage.DebtToTangibleNetWorthBenchmarkSecondApproval_;</v>
      </c>
      <c r="AC83" t="str">
        <f t="shared" si="62"/>
        <v xml:space="preserve">       debt_ToTangible_net_worth_second_approval BOOLEAN NOT NULL,</v>
      </c>
      <c r="AD83" t="str">
        <f t="shared" si="64"/>
        <v xml:space="preserve">       debt_ToTangible_net_worth_second_approval,</v>
      </c>
      <c r="AE83" t="str">
        <f t="shared" si="63"/>
        <v xml:space="preserve">       '$DebtToTangibleNetWorthBenchmarkSecondApproval_',</v>
      </c>
      <c r="AF83" t="str">
        <f t="shared" si="55"/>
        <v xml:space="preserve">         if(row$[ratio] ==  'debt_ToTangible_net_worth_second_approval'         )  { $DebtToTangibleNetWorthBenchmarkSecondApproval_   = row$['debt_ToTangible_net_worth_second_approval'         ];</v>
      </c>
    </row>
    <row r="84" spans="1:32" x14ac:dyDescent="0.25">
      <c r="A84">
        <v>81</v>
      </c>
      <c r="B84" t="s">
        <v>820</v>
      </c>
      <c r="C84" s="3">
        <f t="shared" si="56"/>
        <v>33</v>
      </c>
      <c r="D84" s="3">
        <f t="shared" si="57"/>
        <v>46</v>
      </c>
      <c r="E84" s="7" t="str">
        <f t="shared" si="58"/>
        <v xml:space="preserve">EquityToTotalAssetsBenchmarkType_             </v>
      </c>
      <c r="F84" t="s">
        <v>710</v>
      </c>
      <c r="G84" t="s">
        <v>739</v>
      </c>
      <c r="H84" s="3">
        <f t="shared" si="59"/>
        <v>37</v>
      </c>
      <c r="I84" s="3">
        <f t="shared" si="60"/>
        <v>50</v>
      </c>
      <c r="J84" s="7" t="str">
        <f t="shared" si="49"/>
        <v xml:space="preserve">'equity_ToTotal_assets_bench_mark_type'             </v>
      </c>
      <c r="K84" t="str">
        <f t="shared" si="50"/>
        <v>'EquityToTotalAssetsBenchmarkType_'</v>
      </c>
      <c r="L84" t="str">
        <f t="shared" si="51"/>
        <v>$EquityToTotalAssetsBenchmarkType_</v>
      </c>
      <c r="M84" t="str">
        <f t="shared" ref="M84:M106" si="70">"'"&amp;L84&amp;"'"</f>
        <v>'$EquityToTotalAssetsBenchmarkType_'</v>
      </c>
      <c r="N84" t="str">
        <f t="shared" si="52"/>
        <v>localStorage.EquityToTotalAssetsBenchmarkType_</v>
      </c>
      <c r="O84" t="s">
        <v>298</v>
      </c>
      <c r="P84" t="s">
        <v>298</v>
      </c>
      <c r="Q84" s="8" t="s">
        <v>289</v>
      </c>
      <c r="R84">
        <f t="shared" ref="R84:R106" si="71">LEN(L84)</f>
        <v>34</v>
      </c>
      <c r="S84">
        <f t="shared" si="53"/>
        <v>47</v>
      </c>
      <c r="T84" t="str">
        <f t="shared" si="54"/>
        <v xml:space="preserve">EquityToTotalAssetsBenchmarkType_             </v>
      </c>
      <c r="U84" t="str">
        <f t="shared" ref="U84:U106" si="72">M84&amp;REPT(" ",S84-R84+2)</f>
        <v xml:space="preserve">'$EquityToTotalAssetsBenchmarkType_'               </v>
      </c>
      <c r="V84" t="str">
        <f t="shared" ref="V84:V106" si="73">SUBSTITUTE(U84,"'","")&amp;" = 0; " &amp; "// "&amp;O84&amp;"-"&amp;P84</f>
        <v>$EquityToTotalAssetsBenchmarkType_                = 0; // Equity/TotalAssets-Equity/TotalAssets</v>
      </c>
      <c r="W84" t="str">
        <f t="shared" si="61"/>
        <v>$EquityToTotalAssetsBenchmarkType_                =  $_POST['EquityToTotalAssetsBenchmarkType_'];</v>
      </c>
      <c r="X84" t="str">
        <f t="shared" si="67"/>
        <v>localStorage.EquityToTotalAssetsBenchmarkType_              = "&lt;?php echo $EquityToTotalAssetsBenchmarkType_?&gt;" ;</v>
      </c>
      <c r="Y84" t="str">
        <f t="shared" si="68"/>
        <v>$EquityToTotalAssetsBenchmarkType_               = $row["equity_ToTotal_assets_bench_mark_type"];</v>
      </c>
      <c r="Z84" t="str">
        <f t="shared" si="65"/>
        <v xml:space="preserve">         localStorage.EquityToTotalAssetsBenchmarkType_              =  document.BenchmarksOverrideForm.EquityToTotalAssetsBenchmarkType_.value;</v>
      </c>
      <c r="AA84" t="str">
        <f>"         document.BenchmarksOverrideForm."&amp;B84&amp;".value"&amp;"  =  typeof("&amp;N84&amp;") = "&amp;CHAR(34)&amp;"undefined"&amp;CHAR(34)&amp;"?"&amp;CHAR(34)&amp;"Industry"&amp;CHAR(34)&amp;":"&amp;N84&amp;";"</f>
        <v xml:space="preserve">         document.BenchmarksOverrideForm.EquityToTotalAssetsBenchmarkType_.value  =  typeof(localStorage.EquityToTotalAssetsBenchmarkType_) = "undefined"?"Industry":localStorage.EquityToTotalAssetsBenchmarkType_;</v>
      </c>
      <c r="AC84" t="str">
        <f t="shared" si="62"/>
        <v xml:space="preserve">       equity_ToTotal_assets_bench_mark_type VARCHAR(50) NOT NULL,</v>
      </c>
      <c r="AD84" t="str">
        <f t="shared" si="64"/>
        <v xml:space="preserve">       equity_ToTotal_assets_bench_mark_type,</v>
      </c>
      <c r="AE84" t="str">
        <f t="shared" si="63"/>
        <v xml:space="preserve">       '$EquityToTotalAssetsBenchmarkType_',</v>
      </c>
      <c r="AF84" t="str">
        <f t="shared" si="55"/>
        <v xml:space="preserve">         if(row$[ratio] ==  'equity_ToTotal_assets_bench_mark_type'             )  { $EquityToTotalAssetsBenchmarkType_                = row$['equity_ToTotal_assets_bench_mark_type'             ];</v>
      </c>
    </row>
    <row r="85" spans="1:32" x14ac:dyDescent="0.25">
      <c r="A85">
        <v>82</v>
      </c>
      <c r="B85" t="s">
        <v>821</v>
      </c>
      <c r="C85" s="3">
        <f t="shared" si="56"/>
        <v>40</v>
      </c>
      <c r="D85" s="3">
        <f t="shared" si="57"/>
        <v>46</v>
      </c>
      <c r="E85" s="7" t="str">
        <f t="shared" si="58"/>
        <v xml:space="preserve">EquityToTotalAssetsPolicyBenchmarkValue_      </v>
      </c>
      <c r="F85" t="s">
        <v>711</v>
      </c>
      <c r="G85" t="s">
        <v>449</v>
      </c>
      <c r="H85" s="3">
        <f t="shared" si="59"/>
        <v>44</v>
      </c>
      <c r="I85" s="3">
        <f t="shared" si="60"/>
        <v>50</v>
      </c>
      <c r="J85" s="7" t="str">
        <f t="shared" si="49"/>
        <v xml:space="preserve">'equity_ToTotal_assets_policy_benchmark_value'      </v>
      </c>
      <c r="K85" t="str">
        <f t="shared" si="50"/>
        <v>'EquityToTotalAssetsPolicyBenchmarkValue_'</v>
      </c>
      <c r="L85" t="str">
        <f t="shared" si="51"/>
        <v>$EquityToTotalAssetsPolicyBenchmarkValue_</v>
      </c>
      <c r="M85" t="str">
        <f t="shared" si="70"/>
        <v>'$EquityToTotalAssetsPolicyBenchmarkValue_'</v>
      </c>
      <c r="N85" t="str">
        <f t="shared" si="52"/>
        <v>localStorage.EquityToTotalAssetsPolicyBenchmarkValue_</v>
      </c>
      <c r="O85" t="s">
        <v>298</v>
      </c>
      <c r="P85" t="s">
        <v>298</v>
      </c>
      <c r="Q85" s="8" t="s">
        <v>289</v>
      </c>
      <c r="R85">
        <f t="shared" si="71"/>
        <v>41</v>
      </c>
      <c r="S85">
        <f t="shared" si="53"/>
        <v>47</v>
      </c>
      <c r="T85" t="str">
        <f t="shared" si="54"/>
        <v xml:space="preserve">EquityToTotalAssetsPolicyBenchmarkValue_      </v>
      </c>
      <c r="U85" t="str">
        <f t="shared" si="72"/>
        <v xml:space="preserve">'$EquityToTotalAssetsPolicyBenchmarkValue_'        </v>
      </c>
      <c r="V85" t="str">
        <f t="shared" si="73"/>
        <v>$EquityToTotalAssetsPolicyBenchmarkValue_         = 0; // Equity/TotalAssets-Equity/TotalAssets</v>
      </c>
      <c r="W85" t="str">
        <f t="shared" si="61"/>
        <v>$EquityToTotalAssetsPolicyBenchmarkValue_         =  $_POST['EquityToTotalAssetsPolicyBenchmarkValue_'];</v>
      </c>
      <c r="X85" t="str">
        <f t="shared" si="67"/>
        <v>localStorage.EquityToTotalAssetsPolicyBenchmarkValue_       = "&lt;?php echo $EquityToTotalAssetsPolicyBenchmarkValue_?&gt;" ;</v>
      </c>
      <c r="Y85" t="str">
        <f t="shared" si="68"/>
        <v>$EquityToTotalAssetsPolicyBenchmarkValue_        = $row["equity_ToTotal_assets_policy_benchmark_value"];</v>
      </c>
      <c r="Z85" t="str">
        <f t="shared" si="65"/>
        <v xml:space="preserve">         localStorage.EquityToTotalAssetsPolicyBenchmarkValue_       =  document.BenchmarksOverrideForm.EquityToTotalAssetsPolicyBenchmarkValue_.value;</v>
      </c>
      <c r="AA85" t="str">
        <f t="shared" ref="AA85:AA90" si="74">"         document.BenchmarksOverrideForm."&amp;B85&amp;".value"&amp;"  =  typeof("&amp;N85&amp;") = "&amp;CHAR(34)&amp;"undefined"&amp;CHAR(34)&amp;"?"&amp;CHAR(34)&amp;CHAR(34)&amp;":"&amp;N85&amp;";"</f>
        <v xml:space="preserve">         document.BenchmarksOverrideForm.EquityToTotalAssetsPolicyBenchmarkValue_.value  =  typeof(localStorage.EquityToTotalAssetsPolicyBenchmarkValue_) = "undefined"?"":localStorage.EquityToTotalAssetsPolicyBenchmarkValue_;</v>
      </c>
      <c r="AC85" t="str">
        <f t="shared" si="62"/>
        <v xml:space="preserve">       equity_ToTotal_assets_policy_benchmark_value FLOAT NOT NULL,</v>
      </c>
      <c r="AD85" t="str">
        <f t="shared" si="64"/>
        <v xml:space="preserve">       equity_ToTotal_assets_policy_benchmark_value,</v>
      </c>
      <c r="AE85" t="str">
        <f t="shared" si="63"/>
        <v xml:space="preserve">       '$EquityToTotalAssetsPolicyBenchmarkValue_',</v>
      </c>
      <c r="AF85" t="str">
        <f t="shared" si="55"/>
        <v xml:space="preserve">         if(row$[ratio] ==  'equity_ToTotal_assets_policy_benchmark_value'      )  { $EquityToTotalAssetsPolicyBenchmarkValue_         = row$['equity_ToTotal_assets_policy_benchmark_value'      ];</v>
      </c>
    </row>
    <row r="86" spans="1:32" x14ac:dyDescent="0.25">
      <c r="A86">
        <v>83</v>
      </c>
      <c r="B86" t="s">
        <v>822</v>
      </c>
      <c r="C86" s="3">
        <f t="shared" si="56"/>
        <v>41</v>
      </c>
      <c r="D86" s="3">
        <f t="shared" si="57"/>
        <v>46</v>
      </c>
      <c r="E86" s="7" t="str">
        <f t="shared" si="58"/>
        <v xml:space="preserve">EquityToTotalAssetsOverrideBenchmarkType_     </v>
      </c>
      <c r="F86" t="s">
        <v>712</v>
      </c>
      <c r="G86" t="s">
        <v>739</v>
      </c>
      <c r="H86" s="3">
        <f t="shared" si="59"/>
        <v>45</v>
      </c>
      <c r="I86" s="3">
        <f t="shared" si="60"/>
        <v>50</v>
      </c>
      <c r="J86" s="7" t="str">
        <f t="shared" si="49"/>
        <v xml:space="preserve">'equity_ToTotal_assets_override_benchmark_type'     </v>
      </c>
      <c r="K86" t="str">
        <f t="shared" si="50"/>
        <v>'EquityToTotalAssetsOverrideBenchmarkType_'</v>
      </c>
      <c r="L86" t="str">
        <f t="shared" si="51"/>
        <v>$EquityToTotalAssetsOverrideBenchmarkType_</v>
      </c>
      <c r="M86" t="str">
        <f t="shared" si="70"/>
        <v>'$EquityToTotalAssetsOverrideBenchmarkType_'</v>
      </c>
      <c r="N86" t="str">
        <f t="shared" si="52"/>
        <v>localStorage.EquityToTotalAssetsOverrideBenchmarkType_</v>
      </c>
      <c r="O86" t="s">
        <v>298</v>
      </c>
      <c r="P86" t="s">
        <v>298</v>
      </c>
      <c r="Q86" s="8" t="s">
        <v>289</v>
      </c>
      <c r="R86">
        <f t="shared" si="71"/>
        <v>42</v>
      </c>
      <c r="S86">
        <f t="shared" si="53"/>
        <v>47</v>
      </c>
      <c r="T86" t="str">
        <f t="shared" si="54"/>
        <v xml:space="preserve">EquityToTotalAssetsOverrideBenchmarkType_     </v>
      </c>
      <c r="U86" t="str">
        <f t="shared" si="72"/>
        <v xml:space="preserve">'$EquityToTotalAssetsOverrideBenchmarkType_'       </v>
      </c>
      <c r="V86" t="str">
        <f t="shared" si="73"/>
        <v>$EquityToTotalAssetsOverrideBenchmarkType_        = 0; // Equity/TotalAssets-Equity/TotalAssets</v>
      </c>
      <c r="W86" t="str">
        <f t="shared" si="61"/>
        <v>$EquityToTotalAssetsOverrideBenchmarkType_        =  $_POST['EquityToTotalAssetsOverrideBenchmarkType_'];</v>
      </c>
      <c r="X86" t="str">
        <f t="shared" si="67"/>
        <v>localStorage.EquityToTotalAssetsOverrideBenchmarkType_      = "&lt;?php echo $EquityToTotalAssetsOverrideBenchmarkType_?&gt;" ;</v>
      </c>
      <c r="Y86" t="str">
        <f t="shared" si="68"/>
        <v>$EquityToTotalAssetsOverrideBenchmarkType_       = $row["equity_ToTotal_assets_override_benchmark_type"];</v>
      </c>
      <c r="Z86" t="str">
        <f t="shared" si="65"/>
        <v xml:space="preserve">         localStorage.EquityToTotalAssetsOverrideBenchmarkType_      =  document.BenchmarksOverrideForm.EquityToTotalAssetsOverrideBenchmarkType_.value;</v>
      </c>
      <c r="AA86" t="str">
        <f t="shared" si="74"/>
        <v xml:space="preserve">         document.BenchmarksOverrideForm.EquityToTotalAssetsOverrideBenchmarkType_.value  =  typeof(localStorage.EquityToTotalAssetsOverrideBenchmarkType_) = "undefined"?"":localStorage.EquityToTotalAssetsOverrideBenchmarkType_;</v>
      </c>
      <c r="AC86" t="str">
        <f t="shared" si="62"/>
        <v xml:space="preserve">       equity_ToTotal_assets_override_benchmark_type VARCHAR(50) NOT NULL,</v>
      </c>
      <c r="AD86" t="str">
        <f t="shared" si="64"/>
        <v xml:space="preserve">       equity_ToTotal_assets_override_benchmark_type,</v>
      </c>
      <c r="AE86" t="str">
        <f t="shared" si="63"/>
        <v xml:space="preserve">       '$EquityToTotalAssetsOverrideBenchmarkType_',</v>
      </c>
      <c r="AF86" t="str">
        <f t="shared" si="55"/>
        <v xml:space="preserve">         if(row$[ratio] ==  'equity_ToTotal_assets_override_benchmark_type'     )  { $EquityToTotalAssetsOverrideBenchmarkType_        = row$['equity_ToTotal_assets_override_benchmark_type'     ];</v>
      </c>
    </row>
    <row r="87" spans="1:32" x14ac:dyDescent="0.25">
      <c r="A87">
        <v>84</v>
      </c>
      <c r="B87" t="s">
        <v>823</v>
      </c>
      <c r="C87" s="3">
        <f t="shared" si="56"/>
        <v>42</v>
      </c>
      <c r="D87" s="3">
        <f t="shared" si="57"/>
        <v>46</v>
      </c>
      <c r="E87" s="7" t="str">
        <f t="shared" si="58"/>
        <v xml:space="preserve">EquityToTotalAssetsOverrideBenchmarkValue_    </v>
      </c>
      <c r="F87" t="s">
        <v>713</v>
      </c>
      <c r="G87" t="s">
        <v>449</v>
      </c>
      <c r="H87" s="3">
        <f t="shared" si="59"/>
        <v>46</v>
      </c>
      <c r="I87" s="3">
        <f t="shared" si="60"/>
        <v>50</v>
      </c>
      <c r="J87" s="7" t="str">
        <f t="shared" si="49"/>
        <v xml:space="preserve">'equity_ToTotal_assets_override_benchmark_value'    </v>
      </c>
      <c r="K87" t="str">
        <f t="shared" si="50"/>
        <v>'EquityToTotalAssetsOverrideBenchmarkValue_'</v>
      </c>
      <c r="L87" t="str">
        <f t="shared" si="51"/>
        <v>$EquityToTotalAssetsOverrideBenchmarkValue_</v>
      </c>
      <c r="M87" t="str">
        <f t="shared" si="70"/>
        <v>'$EquityToTotalAssetsOverrideBenchmarkValue_'</v>
      </c>
      <c r="N87" t="str">
        <f t="shared" si="52"/>
        <v>localStorage.EquityToTotalAssetsOverrideBenchmarkValue_</v>
      </c>
      <c r="O87" t="s">
        <v>298</v>
      </c>
      <c r="P87" t="s">
        <v>298</v>
      </c>
      <c r="Q87" s="8" t="s">
        <v>289</v>
      </c>
      <c r="R87">
        <f t="shared" si="71"/>
        <v>43</v>
      </c>
      <c r="S87">
        <f t="shared" si="53"/>
        <v>47</v>
      </c>
      <c r="T87" t="str">
        <f t="shared" si="54"/>
        <v xml:space="preserve">EquityToTotalAssetsOverrideBenchmarkValue_    </v>
      </c>
      <c r="U87" t="str">
        <f t="shared" si="72"/>
        <v xml:space="preserve">'$EquityToTotalAssetsOverrideBenchmarkValue_'      </v>
      </c>
      <c r="V87" t="str">
        <f t="shared" si="73"/>
        <v>$EquityToTotalAssetsOverrideBenchmarkValue_       = 0; // Equity/TotalAssets-Equity/TotalAssets</v>
      </c>
      <c r="W87" t="str">
        <f t="shared" si="61"/>
        <v>$EquityToTotalAssetsOverrideBenchmarkValue_       =  $_POST['EquityToTotalAssetsOverrideBenchmarkValue_'];</v>
      </c>
      <c r="X87" t="str">
        <f t="shared" si="67"/>
        <v>localStorage.EquityToTotalAssetsOverrideBenchmarkValue_     = "&lt;?php echo $EquityToTotalAssetsOverrideBenchmarkValue_?&gt;" ;</v>
      </c>
      <c r="Y87" t="str">
        <f t="shared" si="68"/>
        <v>$EquityToTotalAssetsOverrideBenchmarkValue_      = $row["equity_ToTotal_assets_override_benchmark_value"];</v>
      </c>
      <c r="Z87" t="str">
        <f t="shared" si="65"/>
        <v xml:space="preserve">         localStorage.EquityToTotalAssetsOverrideBenchmarkValue_     =  document.BenchmarksOverrideForm.EquityToTotalAssetsOverrideBenchmarkValue_.value;</v>
      </c>
      <c r="AA87" t="str">
        <f t="shared" si="74"/>
        <v xml:space="preserve">         document.BenchmarksOverrideForm.EquityToTotalAssetsOverrideBenchmarkValue_.value  =  typeof(localStorage.EquityToTotalAssetsOverrideBenchmarkValue_) = "undefined"?"":localStorage.EquityToTotalAssetsOverrideBenchmarkValue_;</v>
      </c>
      <c r="AC87" t="str">
        <f t="shared" si="62"/>
        <v xml:space="preserve">       equity_ToTotal_assets_override_benchmark_value FLOAT NOT NULL,</v>
      </c>
      <c r="AD87" t="str">
        <f t="shared" si="64"/>
        <v xml:space="preserve">       equity_ToTotal_assets_override_benchmark_value,</v>
      </c>
      <c r="AE87" t="str">
        <f t="shared" si="63"/>
        <v xml:space="preserve">       '$EquityToTotalAssetsOverrideBenchmarkValue_',</v>
      </c>
      <c r="AF87" t="str">
        <f t="shared" si="55"/>
        <v xml:space="preserve">         if(row$[ratio] ==  'equity_ToTotal_assets_override_benchmark_value'    )  { $EquityToTotalAssetsOverrideBenchmarkValue_       = row$['equity_ToTotal_assets_override_benchmark_value'    ];</v>
      </c>
    </row>
    <row r="88" spans="1:32" x14ac:dyDescent="0.25">
      <c r="A88">
        <v>85</v>
      </c>
      <c r="B88" t="s">
        <v>824</v>
      </c>
      <c r="C88" s="3">
        <f t="shared" si="56"/>
        <v>35</v>
      </c>
      <c r="D88" s="3">
        <f t="shared" si="57"/>
        <v>46</v>
      </c>
      <c r="E88" s="7" t="str">
        <f t="shared" si="58"/>
        <v xml:space="preserve">EquityToTotalAssetsOverrideComment_           </v>
      </c>
      <c r="F88" t="s">
        <v>714</v>
      </c>
      <c r="G88" t="s">
        <v>457</v>
      </c>
      <c r="H88" s="3">
        <f t="shared" si="59"/>
        <v>38</v>
      </c>
      <c r="I88" s="3">
        <f t="shared" si="60"/>
        <v>50</v>
      </c>
      <c r="J88" s="7" t="str">
        <f t="shared" si="49"/>
        <v xml:space="preserve">'equity_ToTotal_assets_override_comment'            </v>
      </c>
      <c r="K88" t="str">
        <f t="shared" si="50"/>
        <v>'EquityToTotalAssetsOverrideComment_'</v>
      </c>
      <c r="L88" t="str">
        <f t="shared" si="51"/>
        <v>$EquityToTotalAssetsOverrideComment_</v>
      </c>
      <c r="M88" t="str">
        <f t="shared" si="70"/>
        <v>'$EquityToTotalAssetsOverrideComment_'</v>
      </c>
      <c r="N88" t="str">
        <f t="shared" si="52"/>
        <v>localStorage.EquityToTotalAssetsOverrideComment_</v>
      </c>
      <c r="O88" t="s">
        <v>298</v>
      </c>
      <c r="P88" t="s">
        <v>298</v>
      </c>
      <c r="Q88" s="8" t="s">
        <v>289</v>
      </c>
      <c r="R88">
        <f t="shared" si="71"/>
        <v>36</v>
      </c>
      <c r="S88">
        <f t="shared" si="53"/>
        <v>47</v>
      </c>
      <c r="T88" t="str">
        <f t="shared" si="54"/>
        <v xml:space="preserve">EquityToTotalAssetsOverrideComment_           </v>
      </c>
      <c r="U88" t="str">
        <f t="shared" si="72"/>
        <v xml:space="preserve">'$EquityToTotalAssetsOverrideComment_'             </v>
      </c>
      <c r="V88" t="str">
        <f t="shared" si="73"/>
        <v>$EquityToTotalAssetsOverrideComment_              = 0; // Equity/TotalAssets-Equity/TotalAssets</v>
      </c>
      <c r="W88" t="str">
        <f t="shared" si="61"/>
        <v>$EquityToTotalAssetsOverrideComment_              =  $_POST['EquityToTotalAssetsOverrideComment_'];</v>
      </c>
      <c r="X88" t="str">
        <f t="shared" si="67"/>
        <v>localStorage.EquityToTotalAssetsOverrideComment_            = "&lt;?php echo $EquityToTotalAssetsOverrideComment_?&gt;" ;</v>
      </c>
      <c r="Y88" t="str">
        <f t="shared" si="68"/>
        <v>$EquityToTotalAssetsOverrideComment_             = $row["equity_ToTotal_assets_override_comment"];</v>
      </c>
      <c r="Z88" t="str">
        <f t="shared" si="65"/>
        <v xml:space="preserve">         localStorage.EquityToTotalAssetsOverrideComment_            =  document.BenchmarksOverrideForm.EquityToTotalAssetsOverrideComment_.value;</v>
      </c>
      <c r="AA88" t="str">
        <f t="shared" si="74"/>
        <v xml:space="preserve">         document.BenchmarksOverrideForm.EquityToTotalAssetsOverrideComment_.value  =  typeof(localStorage.EquityToTotalAssetsOverrideComment_) = "undefined"?"":localStorage.EquityToTotalAssetsOverrideComment_;</v>
      </c>
      <c r="AC88" t="str">
        <f t="shared" si="62"/>
        <v xml:space="preserve">       equity_ToTotal_assets_override_comment VARCHAR(200) NOT NULL,</v>
      </c>
      <c r="AD88" t="str">
        <f t="shared" si="64"/>
        <v xml:space="preserve">       equity_ToTotal_assets_override_comment,</v>
      </c>
      <c r="AE88" t="str">
        <f t="shared" si="63"/>
        <v xml:space="preserve">       '$EquityToTotalAssetsOverrideComment_',</v>
      </c>
      <c r="AF88" t="str">
        <f t="shared" si="55"/>
        <v xml:space="preserve">         if(row$[ratio] ==  'equity_ToTotal_assets_override_comment'            )  { $EquityToTotalAssetsOverrideComment_              = row$['equity_ToTotal_assets_override_comment'            ];</v>
      </c>
    </row>
    <row r="89" spans="1:32" x14ac:dyDescent="0.25">
      <c r="A89">
        <v>86</v>
      </c>
      <c r="B89" t="s">
        <v>825</v>
      </c>
      <c r="C89" s="3">
        <f t="shared" si="56"/>
        <v>42</v>
      </c>
      <c r="D89" s="3">
        <f t="shared" si="57"/>
        <v>46</v>
      </c>
      <c r="E89" s="7" t="str">
        <f t="shared" si="58"/>
        <v xml:space="preserve">EquityToTotalAssetsBenchmarkFirstApproval_    </v>
      </c>
      <c r="F89" t="s">
        <v>715</v>
      </c>
      <c r="G89" t="s">
        <v>742</v>
      </c>
      <c r="H89" s="3">
        <f t="shared" si="59"/>
        <v>36</v>
      </c>
      <c r="I89" s="3">
        <f t="shared" si="60"/>
        <v>50</v>
      </c>
      <c r="J89" s="7" t="str">
        <f t="shared" si="49"/>
        <v xml:space="preserve">'equity_ToTotal_assets_first_approval'              </v>
      </c>
      <c r="K89" t="str">
        <f t="shared" si="50"/>
        <v>'EquityToTotalAssetsBenchmarkFirstApproval_'</v>
      </c>
      <c r="L89" t="str">
        <f t="shared" si="51"/>
        <v>$EquityToTotalAssetsBenchmarkFirstApproval_</v>
      </c>
      <c r="M89" t="str">
        <f t="shared" si="70"/>
        <v>'$EquityToTotalAssetsBenchmarkFirstApproval_'</v>
      </c>
      <c r="N89" t="str">
        <f t="shared" si="52"/>
        <v>localStorage.EquityToTotalAssetsBenchmarkFirstApproval_</v>
      </c>
      <c r="O89" t="s">
        <v>298</v>
      </c>
      <c r="P89" t="s">
        <v>298</v>
      </c>
      <c r="Q89" s="8" t="s">
        <v>289</v>
      </c>
      <c r="R89">
        <f t="shared" si="71"/>
        <v>43</v>
      </c>
      <c r="S89">
        <f t="shared" si="53"/>
        <v>47</v>
      </c>
      <c r="T89" t="str">
        <f t="shared" si="54"/>
        <v xml:space="preserve">EquityToTotalAssetsBenchmarkFirstApproval_    </v>
      </c>
      <c r="U89" t="str">
        <f t="shared" si="72"/>
        <v xml:space="preserve">'$EquityToTotalAssetsBenchmarkFirstApproval_'      </v>
      </c>
      <c r="V89" t="str">
        <f t="shared" si="73"/>
        <v>$EquityToTotalAssetsBenchmarkFirstApproval_       = 0; // Equity/TotalAssets-Equity/TotalAssets</v>
      </c>
      <c r="W89" t="str">
        <f t="shared" si="61"/>
        <v>$EquityToTotalAssetsBenchmarkFirstApproval_       =  $_POST['EquityToTotalAssetsBenchmarkFirstApproval_'];</v>
      </c>
      <c r="X89" t="str">
        <f t="shared" si="67"/>
        <v>localStorage.EquityToTotalAssetsBenchmarkFirstApproval_     = "&lt;?php echo $EquityToTotalAssetsBenchmarkFirstApproval_?&gt;" ;</v>
      </c>
      <c r="Y89" t="str">
        <f t="shared" si="68"/>
        <v>$EquityToTotalAssetsBenchmarkFirstApproval_      = $row["equity_ToTotal_assets_first_approval"];</v>
      </c>
      <c r="Z89" t="str">
        <f t="shared" si="65"/>
        <v xml:space="preserve">         localStorage.EquityToTotalAssetsBenchmarkFirstApproval_     =  document.BenchmarksOverrideForm.EquityToTotalAssetsBenchmarkFirstApproval_.value;</v>
      </c>
      <c r="AA89" t="str">
        <f t="shared" si="74"/>
        <v xml:space="preserve">         document.BenchmarksOverrideForm.EquityToTotalAssetsBenchmarkFirstApproval_.value  =  typeof(localStorage.EquityToTotalAssetsBenchmarkFirstApproval_) = "undefined"?"":localStorage.EquityToTotalAssetsBenchmarkFirstApproval_;</v>
      </c>
      <c r="AC89" t="str">
        <f t="shared" si="62"/>
        <v xml:space="preserve">       equity_ToTotal_assets_first_approval BOOLEAN NOT NULL,</v>
      </c>
      <c r="AD89" t="str">
        <f t="shared" si="64"/>
        <v xml:space="preserve">       equity_ToTotal_assets_first_approval,</v>
      </c>
      <c r="AE89" t="str">
        <f t="shared" si="63"/>
        <v xml:space="preserve">       '$EquityToTotalAssetsBenchmarkFirstApproval_',</v>
      </c>
      <c r="AF89" t="str">
        <f t="shared" si="55"/>
        <v xml:space="preserve">         if(row$[ratio] ==  'equity_ToTotal_assets_first_approval'              )  { $EquityToTotalAssetsBenchmarkFirstApproval_       = row$['equity_ToTotal_assets_first_approval'              ];</v>
      </c>
    </row>
    <row r="90" spans="1:32" x14ac:dyDescent="0.25">
      <c r="A90">
        <v>87</v>
      </c>
      <c r="B90" t="s">
        <v>826</v>
      </c>
      <c r="C90" s="3">
        <f t="shared" si="56"/>
        <v>43</v>
      </c>
      <c r="D90" s="3">
        <f t="shared" si="57"/>
        <v>46</v>
      </c>
      <c r="E90" s="7" t="str">
        <f t="shared" si="58"/>
        <v xml:space="preserve">EquityToTotalAssetsBenchmarkSecondApproval_   </v>
      </c>
      <c r="F90" t="s">
        <v>716</v>
      </c>
      <c r="G90" t="s">
        <v>742</v>
      </c>
      <c r="H90" s="3">
        <f t="shared" si="59"/>
        <v>37</v>
      </c>
      <c r="I90" s="3">
        <f t="shared" si="60"/>
        <v>50</v>
      </c>
      <c r="J90" s="7" t="str">
        <f t="shared" si="49"/>
        <v xml:space="preserve">'equity_ToTotal_assets_second_approval'             </v>
      </c>
      <c r="K90" t="str">
        <f t="shared" si="50"/>
        <v>'EquityToTotalAssetsBenchmarkSecondApproval_'</v>
      </c>
      <c r="L90" t="str">
        <f t="shared" si="51"/>
        <v>$EquityToTotalAssetsBenchmarkSecondApproval_</v>
      </c>
      <c r="M90" t="str">
        <f t="shared" si="70"/>
        <v>'$EquityToTotalAssetsBenchmarkSecondApproval_'</v>
      </c>
      <c r="N90" t="str">
        <f t="shared" si="52"/>
        <v>localStorage.EquityToTotalAssetsBenchmarkSecondApproval_</v>
      </c>
      <c r="O90" t="s">
        <v>298</v>
      </c>
      <c r="P90" t="s">
        <v>298</v>
      </c>
      <c r="Q90" s="8" t="s">
        <v>289</v>
      </c>
      <c r="R90">
        <f t="shared" si="71"/>
        <v>44</v>
      </c>
      <c r="S90">
        <f t="shared" si="53"/>
        <v>47</v>
      </c>
      <c r="T90" t="str">
        <f t="shared" si="54"/>
        <v xml:space="preserve">EquityToTotalAssetsBenchmarkSecondApproval_   </v>
      </c>
      <c r="U90" t="str">
        <f t="shared" si="72"/>
        <v xml:space="preserve">'$EquityToTotalAssetsBenchmarkSecondApproval_'     </v>
      </c>
      <c r="V90" t="str">
        <f t="shared" si="73"/>
        <v>$EquityToTotalAssetsBenchmarkSecondApproval_      = 0; // Equity/TotalAssets-Equity/TotalAssets</v>
      </c>
      <c r="W90" t="str">
        <f t="shared" si="61"/>
        <v>$EquityToTotalAssetsBenchmarkSecondApproval_      =  $_POST['EquityToTotalAssetsBenchmarkSecondApproval_'];</v>
      </c>
      <c r="X90" t="str">
        <f t="shared" si="67"/>
        <v>localStorage.EquityToTotalAssetsBenchmarkSecondApproval_    = "&lt;?php echo $EquityToTotalAssetsBenchmarkSecondApproval_?&gt;" ;</v>
      </c>
      <c r="Y90" t="str">
        <f t="shared" si="68"/>
        <v>$EquityToTotalAssetsBenchmarkSecondApproval_     = $row["equity_ToTotal_assets_second_approval"];</v>
      </c>
      <c r="Z90" t="str">
        <f t="shared" si="65"/>
        <v xml:space="preserve">         localStorage.EquityToTotalAssetsBenchmarkSecondApproval_    =  document.BenchmarksOverrideForm.EquityToTotalAssetsBenchmarkSecondApproval_.value;</v>
      </c>
      <c r="AA90" t="str">
        <f t="shared" si="74"/>
        <v xml:space="preserve">         document.BenchmarksOverrideForm.EquityToTotalAssetsBenchmarkSecondApproval_.value  =  typeof(localStorage.EquityToTotalAssetsBenchmarkSecondApproval_) = "undefined"?"":localStorage.EquityToTotalAssetsBenchmarkSecondApproval_;</v>
      </c>
      <c r="AC90" t="str">
        <f t="shared" si="62"/>
        <v xml:space="preserve">       equity_ToTotal_assets_second_approval BOOLEAN NOT NULL,</v>
      </c>
      <c r="AD90" t="str">
        <f t="shared" si="64"/>
        <v xml:space="preserve">       equity_ToTotal_assets_second_approval,</v>
      </c>
      <c r="AE90" t="str">
        <f t="shared" si="63"/>
        <v xml:space="preserve">       '$EquityToTotalAssetsBenchmarkSecondApproval_',</v>
      </c>
      <c r="AF90" t="str">
        <f t="shared" si="55"/>
        <v xml:space="preserve">         if(row$[ratio] ==  'equity_ToTotal_assets_second_approval'             )  { $EquityToTotalAssetsBenchmarkSecondApproval_      = row$['equity_ToTotal_assets_second_approval'             ];</v>
      </c>
    </row>
    <row r="91" spans="1:32" x14ac:dyDescent="0.25">
      <c r="A91">
        <v>88</v>
      </c>
      <c r="B91" t="s">
        <v>827</v>
      </c>
      <c r="C91" s="3">
        <f t="shared" si="56"/>
        <v>27</v>
      </c>
      <c r="D91" s="3">
        <f t="shared" si="57"/>
        <v>46</v>
      </c>
      <c r="E91" s="7" t="str">
        <f t="shared" si="58"/>
        <v xml:space="preserve">InterestCoverBenchmarkType_                   </v>
      </c>
      <c r="F91" t="s">
        <v>717</v>
      </c>
      <c r="G91" t="s">
        <v>739</v>
      </c>
      <c r="H91" s="3">
        <f t="shared" si="59"/>
        <v>30</v>
      </c>
      <c r="I91" s="3">
        <f t="shared" si="60"/>
        <v>50</v>
      </c>
      <c r="J91" s="7" t="str">
        <f t="shared" si="49"/>
        <v xml:space="preserve">'interest_cover_bench_mark_type'                    </v>
      </c>
      <c r="K91" t="str">
        <f t="shared" si="50"/>
        <v>'InterestCoverBenchmarkType_'</v>
      </c>
      <c r="L91" t="str">
        <f t="shared" si="51"/>
        <v>$InterestCoverBenchmarkType_</v>
      </c>
      <c r="M91" t="str">
        <f t="shared" si="70"/>
        <v>'$InterestCoverBenchmarkType_'</v>
      </c>
      <c r="N91" t="str">
        <f t="shared" si="52"/>
        <v>localStorage.InterestCoverBenchmarkType_</v>
      </c>
      <c r="O91" t="s">
        <v>299</v>
      </c>
      <c r="P91" t="s">
        <v>300</v>
      </c>
      <c r="Q91" s="8" t="s">
        <v>284</v>
      </c>
      <c r="R91">
        <f t="shared" si="71"/>
        <v>28</v>
      </c>
      <c r="S91">
        <f t="shared" si="53"/>
        <v>47</v>
      </c>
      <c r="T91" t="str">
        <f t="shared" si="54"/>
        <v xml:space="preserve">InterestCoverBenchmarkType_                   </v>
      </c>
      <c r="U91" t="str">
        <f t="shared" si="72"/>
        <v xml:space="preserve">'$InterestCoverBenchmarkType_'                     </v>
      </c>
      <c r="V91" t="str">
        <f t="shared" si="73"/>
        <v>$InterestCoverBenchmarkType_                      = 0; // DebtServiceRatios-InterestCover</v>
      </c>
      <c r="W91" t="str">
        <f t="shared" si="61"/>
        <v>$InterestCoverBenchmarkType_                      =  $_POST['InterestCoverBenchmarkType_'];</v>
      </c>
      <c r="X91" t="str">
        <f t="shared" si="67"/>
        <v>localStorage.InterestCoverBenchmarkType_                    = "&lt;?php echo $InterestCoverBenchmarkType_?&gt;" ;</v>
      </c>
      <c r="Y91" t="str">
        <f t="shared" si="68"/>
        <v>$InterestCoverBenchmarkType_                     = $row["interest_cover_bench_mark_type"];</v>
      </c>
      <c r="Z91" t="str">
        <f t="shared" si="65"/>
        <v xml:space="preserve">         localStorage.InterestCoverBenchmarkType_                    =  document.BenchmarksOverrideForm.InterestCoverBenchmarkType_.value;</v>
      </c>
      <c r="AA91" t="str">
        <f>"         document.BenchmarksOverrideForm."&amp;B91&amp;".value"&amp;"  =  typeof("&amp;N91&amp;") = "&amp;CHAR(34)&amp;"undefined"&amp;CHAR(34)&amp;"?"&amp;CHAR(34)&amp;"Industry"&amp;CHAR(34)&amp;":"&amp;N91&amp;";"</f>
        <v xml:space="preserve">         document.BenchmarksOverrideForm.InterestCoverBenchmarkType_.value  =  typeof(localStorage.InterestCoverBenchmarkType_) = "undefined"?"Industry":localStorage.InterestCoverBenchmarkType_;</v>
      </c>
      <c r="AC91" t="str">
        <f t="shared" si="62"/>
        <v xml:space="preserve">       interest_cover_bench_mark_type VARCHAR(50) NOT NULL,</v>
      </c>
      <c r="AD91" t="str">
        <f t="shared" si="64"/>
        <v xml:space="preserve">       interest_cover_bench_mark_type,</v>
      </c>
      <c r="AE91" t="str">
        <f t="shared" si="63"/>
        <v xml:space="preserve">       '$InterestCoverBenchmarkType_',</v>
      </c>
      <c r="AF91" t="str">
        <f t="shared" si="55"/>
        <v xml:space="preserve">         if(row$[ratio] ==  'interest_cover_bench_mark_type'                    )  { $InterestCoverBenchmarkType_                      = row$['interest_cover_bench_mark_type'                    ];</v>
      </c>
    </row>
    <row r="92" spans="1:32" x14ac:dyDescent="0.25">
      <c r="A92">
        <v>89</v>
      </c>
      <c r="B92" t="s">
        <v>828</v>
      </c>
      <c r="C92" s="3">
        <f t="shared" si="56"/>
        <v>34</v>
      </c>
      <c r="D92" s="3">
        <f t="shared" si="57"/>
        <v>46</v>
      </c>
      <c r="E92" s="7" t="str">
        <f t="shared" si="58"/>
        <v xml:space="preserve">InterestCoverPolicyBenchmarkValue_            </v>
      </c>
      <c r="F92" t="s">
        <v>718</v>
      </c>
      <c r="G92" t="s">
        <v>449</v>
      </c>
      <c r="H92" s="3">
        <f t="shared" si="59"/>
        <v>37</v>
      </c>
      <c r="I92" s="3">
        <f t="shared" si="60"/>
        <v>50</v>
      </c>
      <c r="J92" s="7" t="str">
        <f t="shared" si="49"/>
        <v xml:space="preserve">'interest_cover_policy_benchmark_value'             </v>
      </c>
      <c r="K92" t="str">
        <f t="shared" si="50"/>
        <v>'InterestCoverPolicyBenchmarkValue_'</v>
      </c>
      <c r="L92" t="str">
        <f t="shared" si="51"/>
        <v>$InterestCoverPolicyBenchmarkValue_</v>
      </c>
      <c r="M92" t="str">
        <f t="shared" si="70"/>
        <v>'$InterestCoverPolicyBenchmarkValue_'</v>
      </c>
      <c r="N92" t="str">
        <f t="shared" si="52"/>
        <v>localStorage.InterestCoverPolicyBenchmarkValue_</v>
      </c>
      <c r="O92" t="s">
        <v>299</v>
      </c>
      <c r="P92" t="s">
        <v>300</v>
      </c>
      <c r="Q92" s="8" t="s">
        <v>284</v>
      </c>
      <c r="R92">
        <f t="shared" si="71"/>
        <v>35</v>
      </c>
      <c r="S92">
        <f t="shared" si="53"/>
        <v>47</v>
      </c>
      <c r="T92" t="str">
        <f t="shared" si="54"/>
        <v xml:space="preserve">InterestCoverPolicyBenchmarkValue_            </v>
      </c>
      <c r="U92" t="str">
        <f t="shared" si="72"/>
        <v xml:space="preserve">'$InterestCoverPolicyBenchmarkValue_'              </v>
      </c>
      <c r="V92" t="str">
        <f t="shared" si="73"/>
        <v>$InterestCoverPolicyBenchmarkValue_               = 0; // DebtServiceRatios-InterestCover</v>
      </c>
      <c r="W92" t="str">
        <f t="shared" si="61"/>
        <v>$InterestCoverPolicyBenchmarkValue_               =  $_POST['InterestCoverPolicyBenchmarkValue_'];</v>
      </c>
      <c r="X92" t="str">
        <f t="shared" si="67"/>
        <v>localStorage.InterestCoverPolicyBenchmarkValue_             = "&lt;?php echo $InterestCoverPolicyBenchmarkValue_?&gt;" ;</v>
      </c>
      <c r="Y92" t="str">
        <f t="shared" si="68"/>
        <v>$InterestCoverPolicyBenchmarkValue_              = $row["interest_cover_policy_benchmark_value"];</v>
      </c>
      <c r="Z92" t="str">
        <f t="shared" si="65"/>
        <v xml:space="preserve">         localStorage.InterestCoverPolicyBenchmarkValue_             =  document.BenchmarksOverrideForm.InterestCoverPolicyBenchmarkValue_.value;</v>
      </c>
      <c r="AA92" t="str">
        <f t="shared" ref="AA92:AA97" si="75">"         document.BenchmarksOverrideForm."&amp;B92&amp;".value"&amp;"  =  typeof("&amp;N92&amp;") = "&amp;CHAR(34)&amp;"undefined"&amp;CHAR(34)&amp;"?"&amp;CHAR(34)&amp;CHAR(34)&amp;":"&amp;N92&amp;";"</f>
        <v xml:space="preserve">         document.BenchmarksOverrideForm.InterestCoverPolicyBenchmarkValue_.value  =  typeof(localStorage.InterestCoverPolicyBenchmarkValue_) = "undefined"?"":localStorage.InterestCoverPolicyBenchmarkValue_;</v>
      </c>
      <c r="AC92" t="str">
        <f t="shared" si="62"/>
        <v xml:space="preserve">       interest_cover_policy_benchmark_value FLOAT NOT NULL,</v>
      </c>
      <c r="AD92" t="str">
        <f t="shared" si="64"/>
        <v xml:space="preserve">       interest_cover_policy_benchmark_value,</v>
      </c>
      <c r="AE92" t="str">
        <f t="shared" si="63"/>
        <v xml:space="preserve">       '$InterestCoverPolicyBenchmarkValue_',</v>
      </c>
      <c r="AF92" t="str">
        <f t="shared" si="55"/>
        <v xml:space="preserve">         if(row$[ratio] ==  'interest_cover_policy_benchmark_value'             )  { $InterestCoverPolicyBenchmarkValue_               = row$['interest_cover_policy_benchmark_value'             ];</v>
      </c>
    </row>
    <row r="93" spans="1:32" x14ac:dyDescent="0.25">
      <c r="A93">
        <v>90</v>
      </c>
      <c r="B93" t="s">
        <v>829</v>
      </c>
      <c r="C93" s="3">
        <f t="shared" si="56"/>
        <v>35</v>
      </c>
      <c r="D93" s="3">
        <f t="shared" si="57"/>
        <v>46</v>
      </c>
      <c r="E93" s="7" t="str">
        <f t="shared" si="58"/>
        <v xml:space="preserve">InterestCoverOverrideBenchmarkType_           </v>
      </c>
      <c r="F93" t="s">
        <v>719</v>
      </c>
      <c r="G93" t="s">
        <v>739</v>
      </c>
      <c r="H93" s="3">
        <f t="shared" si="59"/>
        <v>38</v>
      </c>
      <c r="I93" s="3">
        <f t="shared" si="60"/>
        <v>50</v>
      </c>
      <c r="J93" s="7" t="str">
        <f t="shared" si="49"/>
        <v xml:space="preserve">'interest_cover_override_benchmark_type'            </v>
      </c>
      <c r="K93" t="str">
        <f t="shared" si="50"/>
        <v>'InterestCoverOverrideBenchmarkType_'</v>
      </c>
      <c r="L93" t="str">
        <f t="shared" si="51"/>
        <v>$InterestCoverOverrideBenchmarkType_</v>
      </c>
      <c r="M93" t="str">
        <f t="shared" si="70"/>
        <v>'$InterestCoverOverrideBenchmarkType_'</v>
      </c>
      <c r="N93" t="str">
        <f t="shared" si="52"/>
        <v>localStorage.InterestCoverOverrideBenchmarkType_</v>
      </c>
      <c r="O93" t="s">
        <v>299</v>
      </c>
      <c r="P93" t="s">
        <v>300</v>
      </c>
      <c r="Q93" s="8" t="s">
        <v>284</v>
      </c>
      <c r="R93">
        <f t="shared" si="71"/>
        <v>36</v>
      </c>
      <c r="S93">
        <f t="shared" si="53"/>
        <v>47</v>
      </c>
      <c r="T93" t="str">
        <f t="shared" si="54"/>
        <v xml:space="preserve">InterestCoverOverrideBenchmarkType_           </v>
      </c>
      <c r="U93" t="str">
        <f t="shared" si="72"/>
        <v xml:space="preserve">'$InterestCoverOverrideBenchmarkType_'             </v>
      </c>
      <c r="V93" t="str">
        <f t="shared" si="73"/>
        <v>$InterestCoverOverrideBenchmarkType_              = 0; // DebtServiceRatios-InterestCover</v>
      </c>
      <c r="W93" t="str">
        <f t="shared" si="61"/>
        <v>$InterestCoverOverrideBenchmarkType_              =  $_POST['InterestCoverOverrideBenchmarkType_'];</v>
      </c>
      <c r="X93" t="str">
        <f t="shared" si="67"/>
        <v>localStorage.InterestCoverOverrideBenchmarkType_            = "&lt;?php echo $InterestCoverOverrideBenchmarkType_?&gt;" ;</v>
      </c>
      <c r="Y93" t="str">
        <f t="shared" si="68"/>
        <v>$InterestCoverOverrideBenchmarkType_             = $row["interest_cover_override_benchmark_type"];</v>
      </c>
      <c r="Z93" t="str">
        <f t="shared" si="65"/>
        <v xml:space="preserve">         localStorage.InterestCoverOverrideBenchmarkType_            =  document.BenchmarksOverrideForm.InterestCoverOverrideBenchmarkType_.value;</v>
      </c>
      <c r="AA93" t="str">
        <f t="shared" si="75"/>
        <v xml:space="preserve">         document.BenchmarksOverrideForm.InterestCoverOverrideBenchmarkType_.value  =  typeof(localStorage.InterestCoverOverrideBenchmarkType_) = "undefined"?"":localStorage.InterestCoverOverrideBenchmarkType_;</v>
      </c>
      <c r="AC93" t="str">
        <f t="shared" si="62"/>
        <v xml:space="preserve">       interest_cover_override_benchmark_type VARCHAR(50) NOT NULL,</v>
      </c>
      <c r="AD93" t="str">
        <f t="shared" si="64"/>
        <v xml:space="preserve">       interest_cover_override_benchmark_type,</v>
      </c>
      <c r="AE93" t="str">
        <f t="shared" si="63"/>
        <v xml:space="preserve">       '$InterestCoverOverrideBenchmarkType_',</v>
      </c>
      <c r="AF93" t="str">
        <f t="shared" si="55"/>
        <v xml:space="preserve">         if(row$[ratio] ==  'interest_cover_override_benchmark_type'            )  { $InterestCoverOverrideBenchmarkType_              = row$['interest_cover_override_benchmark_type'            ];</v>
      </c>
    </row>
    <row r="94" spans="1:32" x14ac:dyDescent="0.25">
      <c r="A94">
        <v>91</v>
      </c>
      <c r="B94" t="s">
        <v>830</v>
      </c>
      <c r="C94" s="3">
        <f t="shared" si="56"/>
        <v>36</v>
      </c>
      <c r="D94" s="3">
        <f t="shared" si="57"/>
        <v>46</v>
      </c>
      <c r="E94" s="7" t="str">
        <f t="shared" si="58"/>
        <v xml:space="preserve">InterestCoverOverrideBenchmarkValue_          </v>
      </c>
      <c r="F94" t="s">
        <v>720</v>
      </c>
      <c r="G94" t="s">
        <v>449</v>
      </c>
      <c r="H94" s="3">
        <f t="shared" si="59"/>
        <v>39</v>
      </c>
      <c r="I94" s="3">
        <f t="shared" si="60"/>
        <v>50</v>
      </c>
      <c r="J94" s="7" t="str">
        <f t="shared" si="49"/>
        <v xml:space="preserve">'interest_cover_override_benchmark_value'           </v>
      </c>
      <c r="K94" t="str">
        <f t="shared" si="50"/>
        <v>'InterestCoverOverrideBenchmarkValue_'</v>
      </c>
      <c r="L94" t="str">
        <f t="shared" si="51"/>
        <v>$InterestCoverOverrideBenchmarkValue_</v>
      </c>
      <c r="M94" t="str">
        <f t="shared" si="70"/>
        <v>'$InterestCoverOverrideBenchmarkValue_'</v>
      </c>
      <c r="N94" t="str">
        <f t="shared" si="52"/>
        <v>localStorage.InterestCoverOverrideBenchmarkValue_</v>
      </c>
      <c r="O94" t="s">
        <v>299</v>
      </c>
      <c r="P94" t="s">
        <v>300</v>
      </c>
      <c r="Q94" s="8" t="s">
        <v>284</v>
      </c>
      <c r="R94">
        <f t="shared" si="71"/>
        <v>37</v>
      </c>
      <c r="S94">
        <f t="shared" si="53"/>
        <v>47</v>
      </c>
      <c r="T94" t="str">
        <f t="shared" si="54"/>
        <v xml:space="preserve">InterestCoverOverrideBenchmarkValue_          </v>
      </c>
      <c r="U94" t="str">
        <f t="shared" si="72"/>
        <v xml:space="preserve">'$InterestCoverOverrideBenchmarkValue_'            </v>
      </c>
      <c r="V94" t="str">
        <f t="shared" si="73"/>
        <v>$InterestCoverOverrideBenchmarkValue_             = 0; // DebtServiceRatios-InterestCover</v>
      </c>
      <c r="W94" t="str">
        <f t="shared" si="61"/>
        <v>$InterestCoverOverrideBenchmarkValue_             =  $_POST['InterestCoverOverrideBenchmarkValue_'];</v>
      </c>
      <c r="X94" t="str">
        <f t="shared" si="67"/>
        <v>localStorage.InterestCoverOverrideBenchmarkValue_           = "&lt;?php echo $InterestCoverOverrideBenchmarkValue_?&gt;" ;</v>
      </c>
      <c r="Y94" t="str">
        <f t="shared" si="68"/>
        <v>$InterestCoverOverrideBenchmarkValue_            = $row["interest_cover_override_benchmark_value"];</v>
      </c>
      <c r="Z94" t="str">
        <f t="shared" si="65"/>
        <v xml:space="preserve">         localStorage.InterestCoverOverrideBenchmarkValue_           =  document.BenchmarksOverrideForm.InterestCoverOverrideBenchmarkValue_.value;</v>
      </c>
      <c r="AA94" t="str">
        <f t="shared" si="75"/>
        <v xml:space="preserve">         document.BenchmarksOverrideForm.InterestCoverOverrideBenchmarkValue_.value  =  typeof(localStorage.InterestCoverOverrideBenchmarkValue_) = "undefined"?"":localStorage.InterestCoverOverrideBenchmarkValue_;</v>
      </c>
      <c r="AC94" t="str">
        <f t="shared" si="62"/>
        <v xml:space="preserve">       interest_cover_override_benchmark_value FLOAT NOT NULL,</v>
      </c>
      <c r="AD94" t="str">
        <f t="shared" si="64"/>
        <v xml:space="preserve">       interest_cover_override_benchmark_value,</v>
      </c>
      <c r="AE94" t="str">
        <f t="shared" si="63"/>
        <v xml:space="preserve">       '$InterestCoverOverrideBenchmarkValue_',</v>
      </c>
      <c r="AF94" t="str">
        <f t="shared" si="55"/>
        <v xml:space="preserve">         if(row$[ratio] ==  'interest_cover_override_benchmark_value'           )  { $InterestCoverOverrideBenchmarkValue_             = row$['interest_cover_override_benchmark_value'           ];</v>
      </c>
    </row>
    <row r="95" spans="1:32" x14ac:dyDescent="0.25">
      <c r="A95">
        <v>92</v>
      </c>
      <c r="B95" t="s">
        <v>831</v>
      </c>
      <c r="C95" s="3">
        <f t="shared" si="56"/>
        <v>29</v>
      </c>
      <c r="D95" s="3">
        <f t="shared" si="57"/>
        <v>46</v>
      </c>
      <c r="E95" s="7" t="str">
        <f t="shared" si="58"/>
        <v xml:space="preserve">InterestCoverOverrideComment_                 </v>
      </c>
      <c r="F95" t="s">
        <v>721</v>
      </c>
      <c r="G95" t="s">
        <v>457</v>
      </c>
      <c r="H95" s="3">
        <f t="shared" si="59"/>
        <v>31</v>
      </c>
      <c r="I95" s="3">
        <f t="shared" si="60"/>
        <v>50</v>
      </c>
      <c r="J95" s="7" t="str">
        <f t="shared" si="49"/>
        <v xml:space="preserve">'interest_cover_override_comment'                   </v>
      </c>
      <c r="K95" t="str">
        <f t="shared" si="50"/>
        <v>'InterestCoverOverrideComment_'</v>
      </c>
      <c r="L95" t="str">
        <f t="shared" si="51"/>
        <v>$InterestCoverOverrideComment_</v>
      </c>
      <c r="M95" t="str">
        <f t="shared" si="70"/>
        <v>'$InterestCoverOverrideComment_'</v>
      </c>
      <c r="N95" t="str">
        <f t="shared" si="52"/>
        <v>localStorage.InterestCoverOverrideComment_</v>
      </c>
      <c r="O95" t="s">
        <v>299</v>
      </c>
      <c r="P95" t="s">
        <v>300</v>
      </c>
      <c r="Q95" s="8" t="s">
        <v>284</v>
      </c>
      <c r="R95">
        <f t="shared" si="71"/>
        <v>30</v>
      </c>
      <c r="S95">
        <f t="shared" si="53"/>
        <v>47</v>
      </c>
      <c r="T95" t="str">
        <f t="shared" si="54"/>
        <v xml:space="preserve">InterestCoverOverrideComment_                 </v>
      </c>
      <c r="U95" t="str">
        <f t="shared" si="72"/>
        <v xml:space="preserve">'$InterestCoverOverrideComment_'                   </v>
      </c>
      <c r="V95" t="str">
        <f t="shared" si="73"/>
        <v>$InterestCoverOverrideComment_                    = 0; // DebtServiceRatios-InterestCover</v>
      </c>
      <c r="W95" t="str">
        <f t="shared" si="61"/>
        <v>$InterestCoverOverrideComment_                    =  $_POST['InterestCoverOverrideComment_'];</v>
      </c>
      <c r="X95" t="str">
        <f t="shared" si="67"/>
        <v>localStorage.InterestCoverOverrideComment_                  = "&lt;?php echo $InterestCoverOverrideComment_?&gt;" ;</v>
      </c>
      <c r="Y95" t="str">
        <f t="shared" si="68"/>
        <v>$InterestCoverOverrideComment_                   = $row["interest_cover_override_comment"];</v>
      </c>
      <c r="Z95" t="str">
        <f t="shared" si="65"/>
        <v xml:space="preserve">         localStorage.InterestCoverOverrideComment_                  =  document.BenchmarksOverrideForm.InterestCoverOverrideComment_.value;</v>
      </c>
      <c r="AA95" t="str">
        <f t="shared" si="75"/>
        <v xml:space="preserve">         document.BenchmarksOverrideForm.InterestCoverOverrideComment_.value  =  typeof(localStorage.InterestCoverOverrideComment_) = "undefined"?"":localStorage.InterestCoverOverrideComment_;</v>
      </c>
      <c r="AC95" t="str">
        <f t="shared" si="62"/>
        <v xml:space="preserve">       interest_cover_override_comment VARCHAR(200) NOT NULL,</v>
      </c>
      <c r="AD95" t="str">
        <f t="shared" si="64"/>
        <v xml:space="preserve">       interest_cover_override_comment,</v>
      </c>
      <c r="AE95" t="str">
        <f t="shared" si="63"/>
        <v xml:space="preserve">       '$InterestCoverOverrideComment_',</v>
      </c>
      <c r="AF95" t="str">
        <f t="shared" si="55"/>
        <v xml:space="preserve">         if(row$[ratio] ==  'interest_cover_override_comment'                   )  { $InterestCoverOverrideComment_                    = row$['interest_cover_override_comment'                   ];</v>
      </c>
    </row>
    <row r="96" spans="1:32" x14ac:dyDescent="0.25">
      <c r="A96">
        <v>93</v>
      </c>
      <c r="B96" t="s">
        <v>832</v>
      </c>
      <c r="C96" s="3">
        <f t="shared" si="56"/>
        <v>36</v>
      </c>
      <c r="D96" s="3">
        <f t="shared" si="57"/>
        <v>46</v>
      </c>
      <c r="E96" s="7" t="str">
        <f t="shared" si="58"/>
        <v xml:space="preserve">InterestCoverBenchmarkFirstApproval_          </v>
      </c>
      <c r="F96" t="s">
        <v>722</v>
      </c>
      <c r="G96" t="s">
        <v>742</v>
      </c>
      <c r="H96" s="3">
        <f t="shared" si="59"/>
        <v>29</v>
      </c>
      <c r="I96" s="3">
        <f t="shared" si="60"/>
        <v>50</v>
      </c>
      <c r="J96" s="7" t="str">
        <f t="shared" si="49"/>
        <v xml:space="preserve">'interest_cover_first_approval'                     </v>
      </c>
      <c r="K96" t="str">
        <f t="shared" si="50"/>
        <v>'InterestCoverBenchmarkFirstApproval_'</v>
      </c>
      <c r="L96" t="str">
        <f t="shared" si="51"/>
        <v>$InterestCoverBenchmarkFirstApproval_</v>
      </c>
      <c r="M96" t="str">
        <f t="shared" si="70"/>
        <v>'$InterestCoverBenchmarkFirstApproval_'</v>
      </c>
      <c r="N96" t="str">
        <f t="shared" si="52"/>
        <v>localStorage.InterestCoverBenchmarkFirstApproval_</v>
      </c>
      <c r="O96" t="s">
        <v>299</v>
      </c>
      <c r="P96" t="s">
        <v>300</v>
      </c>
      <c r="Q96" s="8" t="s">
        <v>284</v>
      </c>
      <c r="R96">
        <f t="shared" si="71"/>
        <v>37</v>
      </c>
      <c r="S96">
        <f t="shared" si="53"/>
        <v>47</v>
      </c>
      <c r="T96" t="str">
        <f t="shared" si="54"/>
        <v xml:space="preserve">InterestCoverBenchmarkFirstApproval_          </v>
      </c>
      <c r="U96" t="str">
        <f t="shared" si="72"/>
        <v xml:space="preserve">'$InterestCoverBenchmarkFirstApproval_'            </v>
      </c>
      <c r="V96" t="str">
        <f t="shared" si="73"/>
        <v>$InterestCoverBenchmarkFirstApproval_             = 0; // DebtServiceRatios-InterestCover</v>
      </c>
      <c r="W96" t="str">
        <f t="shared" si="61"/>
        <v>$InterestCoverBenchmarkFirstApproval_             =  $_POST['InterestCoverBenchmarkFirstApproval_'];</v>
      </c>
      <c r="X96" t="str">
        <f t="shared" si="67"/>
        <v>localStorage.InterestCoverBenchmarkFirstApproval_           = "&lt;?php echo $InterestCoverBenchmarkFirstApproval_?&gt;" ;</v>
      </c>
      <c r="Y96" t="str">
        <f t="shared" si="68"/>
        <v>$InterestCoverBenchmarkFirstApproval_            = $row["interest_cover_first_approval"];</v>
      </c>
      <c r="Z96" t="str">
        <f t="shared" si="65"/>
        <v xml:space="preserve">         localStorage.InterestCoverBenchmarkFirstApproval_           =  document.BenchmarksOverrideForm.InterestCoverBenchmarkFirstApproval_.value;</v>
      </c>
      <c r="AA96" t="str">
        <f t="shared" si="75"/>
        <v xml:space="preserve">         document.BenchmarksOverrideForm.InterestCoverBenchmarkFirstApproval_.value  =  typeof(localStorage.InterestCoverBenchmarkFirstApproval_) = "undefined"?"":localStorage.InterestCoverBenchmarkFirstApproval_;</v>
      </c>
      <c r="AC96" t="str">
        <f t="shared" si="62"/>
        <v xml:space="preserve">       interest_cover_first_approval BOOLEAN NOT NULL,</v>
      </c>
      <c r="AD96" t="str">
        <f t="shared" si="64"/>
        <v xml:space="preserve">       interest_cover_first_approval,</v>
      </c>
      <c r="AE96" t="str">
        <f t="shared" si="63"/>
        <v xml:space="preserve">       '$InterestCoverBenchmarkFirstApproval_',</v>
      </c>
      <c r="AF96" t="str">
        <f t="shared" si="55"/>
        <v xml:space="preserve">         if(row$[ratio] ==  'interest_cover_first_approval'                     )  { $InterestCoverBenchmarkFirstApproval_             = row$['interest_cover_first_approval'                     ];</v>
      </c>
    </row>
    <row r="97" spans="1:32" x14ac:dyDescent="0.25">
      <c r="A97">
        <v>94</v>
      </c>
      <c r="B97" t="s">
        <v>833</v>
      </c>
      <c r="C97" s="3">
        <f t="shared" si="56"/>
        <v>37</v>
      </c>
      <c r="D97" s="3">
        <f t="shared" si="57"/>
        <v>46</v>
      </c>
      <c r="E97" s="7" t="str">
        <f t="shared" si="58"/>
        <v xml:space="preserve">InterestCoverBenchmarkSecondApproval_         </v>
      </c>
      <c r="F97" t="s">
        <v>723</v>
      </c>
      <c r="G97" t="s">
        <v>742</v>
      </c>
      <c r="H97" s="3">
        <f t="shared" si="59"/>
        <v>30</v>
      </c>
      <c r="I97" s="3">
        <f t="shared" si="60"/>
        <v>50</v>
      </c>
      <c r="J97" s="7" t="str">
        <f t="shared" si="49"/>
        <v xml:space="preserve">'interest_cover_second_approval'                    </v>
      </c>
      <c r="K97" t="str">
        <f t="shared" si="50"/>
        <v>'InterestCoverBenchmarkSecondApproval_'</v>
      </c>
      <c r="L97" t="str">
        <f t="shared" si="51"/>
        <v>$InterestCoverBenchmarkSecondApproval_</v>
      </c>
      <c r="M97" t="str">
        <f t="shared" si="70"/>
        <v>'$InterestCoverBenchmarkSecondApproval_'</v>
      </c>
      <c r="N97" t="str">
        <f t="shared" si="52"/>
        <v>localStorage.InterestCoverBenchmarkSecondApproval_</v>
      </c>
      <c r="O97" t="s">
        <v>299</v>
      </c>
      <c r="P97" t="s">
        <v>300</v>
      </c>
      <c r="Q97" s="8" t="s">
        <v>284</v>
      </c>
      <c r="R97">
        <f t="shared" si="71"/>
        <v>38</v>
      </c>
      <c r="S97">
        <f t="shared" si="53"/>
        <v>47</v>
      </c>
      <c r="T97" t="str">
        <f t="shared" si="54"/>
        <v xml:space="preserve">InterestCoverBenchmarkSecondApproval_         </v>
      </c>
      <c r="U97" t="str">
        <f t="shared" si="72"/>
        <v xml:space="preserve">'$InterestCoverBenchmarkSecondApproval_'           </v>
      </c>
      <c r="V97" t="str">
        <f t="shared" si="73"/>
        <v>$InterestCoverBenchmarkSecondApproval_            = 0; // DebtServiceRatios-InterestCover</v>
      </c>
      <c r="W97" t="str">
        <f t="shared" si="61"/>
        <v>$InterestCoverBenchmarkSecondApproval_            =  $_POST['InterestCoverBenchmarkSecondApproval_'];</v>
      </c>
      <c r="X97" t="str">
        <f t="shared" si="67"/>
        <v>localStorage.InterestCoverBenchmarkSecondApproval_          = "&lt;?php echo $InterestCoverBenchmarkSecondApproval_?&gt;" ;</v>
      </c>
      <c r="Y97" t="str">
        <f t="shared" si="68"/>
        <v>$InterestCoverBenchmarkSecondApproval_           = $row["interest_cover_second_approval"];</v>
      </c>
      <c r="Z97" t="str">
        <f t="shared" si="65"/>
        <v xml:space="preserve">         localStorage.InterestCoverBenchmarkSecondApproval_          =  document.BenchmarksOverrideForm.InterestCoverBenchmarkSecondApproval_.value;</v>
      </c>
      <c r="AA97" t="str">
        <f t="shared" si="75"/>
        <v xml:space="preserve">         document.BenchmarksOverrideForm.InterestCoverBenchmarkSecondApproval_.value  =  typeof(localStorage.InterestCoverBenchmarkSecondApproval_) = "undefined"?"":localStorage.InterestCoverBenchmarkSecondApproval_;</v>
      </c>
      <c r="AC97" t="str">
        <f t="shared" si="62"/>
        <v xml:space="preserve">       interest_cover_second_approval BOOLEAN NOT NULL,</v>
      </c>
      <c r="AD97" t="str">
        <f t="shared" si="64"/>
        <v xml:space="preserve">       interest_cover_second_approval,</v>
      </c>
      <c r="AE97" t="str">
        <f t="shared" si="63"/>
        <v xml:space="preserve">       '$InterestCoverBenchmarkSecondApproval_',</v>
      </c>
      <c r="AF97" t="str">
        <f t="shared" si="55"/>
        <v xml:space="preserve">         if(row$[ratio] ==  'interest_cover_second_approval'                    )  { $InterestCoverBenchmarkSecondApproval_            = row$['interest_cover_second_approval'                    ];</v>
      </c>
    </row>
    <row r="98" spans="1:32" x14ac:dyDescent="0.25">
      <c r="A98">
        <v>95</v>
      </c>
      <c r="B98" t="s">
        <v>834</v>
      </c>
      <c r="C98" s="3">
        <f t="shared" si="56"/>
        <v>26</v>
      </c>
      <c r="D98" s="3">
        <f t="shared" si="57"/>
        <v>46</v>
      </c>
      <c r="E98" s="7" t="str">
        <f t="shared" si="58"/>
        <v xml:space="preserve">EBITDAToDebtBenchmarkType_                    </v>
      </c>
      <c r="F98" t="s">
        <v>724</v>
      </c>
      <c r="G98" t="s">
        <v>739</v>
      </c>
      <c r="H98" s="3">
        <f t="shared" si="59"/>
        <v>29</v>
      </c>
      <c r="I98" s="3">
        <f t="shared" si="60"/>
        <v>50</v>
      </c>
      <c r="J98" s="7" t="str">
        <f t="shared" si="49"/>
        <v xml:space="preserve">'EBITDA_ToDebt_bench_mark_type'                     </v>
      </c>
      <c r="K98" t="str">
        <f t="shared" si="50"/>
        <v>'EBITDAToDebtBenchmarkType_'</v>
      </c>
      <c r="L98" t="str">
        <f t="shared" si="51"/>
        <v>$EBITDAToDebtBenchmarkType_</v>
      </c>
      <c r="M98" t="str">
        <f t="shared" si="70"/>
        <v>'$EBITDAToDebtBenchmarkType_'</v>
      </c>
      <c r="N98" t="str">
        <f t="shared" si="52"/>
        <v>localStorage.EBITDAToDebtBenchmarkType_</v>
      </c>
      <c r="O98" t="s">
        <v>299</v>
      </c>
      <c r="P98" t="s">
        <v>301</v>
      </c>
      <c r="Q98" s="8" t="s">
        <v>289</v>
      </c>
      <c r="R98">
        <f t="shared" si="71"/>
        <v>27</v>
      </c>
      <c r="S98">
        <f t="shared" si="53"/>
        <v>47</v>
      </c>
      <c r="T98" t="str">
        <f t="shared" si="54"/>
        <v xml:space="preserve">EBITDAToDebtBenchmarkType_                    </v>
      </c>
      <c r="U98" t="str">
        <f t="shared" si="72"/>
        <v xml:space="preserve">'$EBITDAToDebtBenchmarkType_'                      </v>
      </c>
      <c r="V98" t="str">
        <f t="shared" si="73"/>
        <v>$EBITDAToDebtBenchmarkType_                       = 0; // DebtServiceRatios-EBITDA/GrossInterestDebts</v>
      </c>
      <c r="W98" t="str">
        <f t="shared" si="61"/>
        <v>$EBITDAToDebtBenchmarkType_                       =  $_POST['EBITDAToDebtBenchmarkType_'];</v>
      </c>
      <c r="X98" t="str">
        <f t="shared" si="67"/>
        <v>localStorage.EBITDAToDebtBenchmarkType_                     = "&lt;?php echo $EBITDAToDebtBenchmarkType_?&gt;" ;</v>
      </c>
      <c r="Y98" t="str">
        <f t="shared" si="68"/>
        <v>$EBITDAToDebtBenchmarkType_                      = $row["EBITDA_ToDebt_bench_mark_type"];</v>
      </c>
      <c r="Z98" t="str">
        <f t="shared" si="65"/>
        <v xml:space="preserve">         localStorage.EBITDAToDebtBenchmarkType_                     =  document.BenchmarksOverrideForm.EBITDAToDebtBenchmarkType_.value;</v>
      </c>
      <c r="AA98" t="str">
        <f>"         document.BenchmarksOverrideForm."&amp;B98&amp;".value"&amp;"  =  typeof("&amp;N98&amp;") = "&amp;CHAR(34)&amp;"undefined"&amp;CHAR(34)&amp;"?"&amp;CHAR(34)&amp;"Industry"&amp;CHAR(34)&amp;":"&amp;N98&amp;";"</f>
        <v xml:space="preserve">         document.BenchmarksOverrideForm.EBITDAToDebtBenchmarkType_.value  =  typeof(localStorage.EBITDAToDebtBenchmarkType_) = "undefined"?"Industry":localStorage.EBITDAToDebtBenchmarkType_;</v>
      </c>
      <c r="AC98" t="str">
        <f t="shared" si="62"/>
        <v xml:space="preserve">       EBITDA_ToDebt_bench_mark_type VARCHAR(50) NOT NULL,</v>
      </c>
      <c r="AD98" t="str">
        <f t="shared" si="64"/>
        <v xml:space="preserve">       EBITDA_ToDebt_bench_mark_type,</v>
      </c>
      <c r="AE98" t="str">
        <f t="shared" si="63"/>
        <v xml:space="preserve">       '$EBITDAToDebtBenchmarkType_',</v>
      </c>
      <c r="AF98" t="str">
        <f t="shared" si="55"/>
        <v xml:space="preserve">         if(row$[ratio] ==  'EBITDA_ToDebt_bench_mark_type'                     )  { $EBITDAToDebtBenchmarkType_                       = row$['EBITDA_ToDebt_bench_mark_type'                     ];</v>
      </c>
    </row>
    <row r="99" spans="1:32" x14ac:dyDescent="0.25">
      <c r="A99">
        <v>96</v>
      </c>
      <c r="B99" t="s">
        <v>835</v>
      </c>
      <c r="C99" s="3">
        <f t="shared" si="56"/>
        <v>33</v>
      </c>
      <c r="D99" s="3">
        <f t="shared" si="57"/>
        <v>46</v>
      </c>
      <c r="E99" s="7" t="str">
        <f t="shared" si="58"/>
        <v xml:space="preserve">EBITDAToDebtPolicyBenchmarkValue_             </v>
      </c>
      <c r="F99" t="s">
        <v>725</v>
      </c>
      <c r="G99" t="s">
        <v>449</v>
      </c>
      <c r="H99" s="3">
        <f t="shared" si="59"/>
        <v>36</v>
      </c>
      <c r="I99" s="3">
        <f t="shared" si="60"/>
        <v>50</v>
      </c>
      <c r="J99" s="7" t="str">
        <f t="shared" ref="J99:J106" si="76">"'"&amp;F99&amp;"'"&amp;REPT(" ",I99-H99)</f>
        <v xml:space="preserve">'EBITDA_ToDebt_policy_benchmark_value'              </v>
      </c>
      <c r="K99" t="str">
        <f t="shared" si="50"/>
        <v>'EBITDAToDebtPolicyBenchmarkValue_'</v>
      </c>
      <c r="L99" t="str">
        <f t="shared" si="51"/>
        <v>$EBITDAToDebtPolicyBenchmarkValue_</v>
      </c>
      <c r="M99" t="str">
        <f t="shared" si="70"/>
        <v>'$EBITDAToDebtPolicyBenchmarkValue_'</v>
      </c>
      <c r="N99" t="str">
        <f t="shared" si="52"/>
        <v>localStorage.EBITDAToDebtPolicyBenchmarkValue_</v>
      </c>
      <c r="O99" t="s">
        <v>299</v>
      </c>
      <c r="P99" t="s">
        <v>301</v>
      </c>
      <c r="Q99" s="8" t="s">
        <v>289</v>
      </c>
      <c r="R99">
        <f t="shared" si="71"/>
        <v>34</v>
      </c>
      <c r="S99">
        <f t="shared" si="53"/>
        <v>47</v>
      </c>
      <c r="T99" t="str">
        <f t="shared" si="54"/>
        <v xml:space="preserve">EBITDAToDebtPolicyBenchmarkValue_             </v>
      </c>
      <c r="U99" t="str">
        <f t="shared" si="72"/>
        <v xml:space="preserve">'$EBITDAToDebtPolicyBenchmarkValue_'               </v>
      </c>
      <c r="V99" t="str">
        <f t="shared" si="73"/>
        <v>$EBITDAToDebtPolicyBenchmarkValue_                = 0; // DebtServiceRatios-EBITDA/GrossInterestDebts</v>
      </c>
      <c r="W99" t="str">
        <f t="shared" si="61"/>
        <v>$EBITDAToDebtPolicyBenchmarkValue_                =  $_POST['EBITDAToDebtPolicyBenchmarkValue_'];</v>
      </c>
      <c r="X99" t="str">
        <f t="shared" si="67"/>
        <v>localStorage.EBITDAToDebtPolicyBenchmarkValue_              = "&lt;?php echo $EBITDAToDebtPolicyBenchmarkValue_?&gt;" ;</v>
      </c>
      <c r="Y99" t="str">
        <f t="shared" si="68"/>
        <v>$EBITDAToDebtPolicyBenchmarkValue_               = $row["EBITDA_ToDebt_policy_benchmark_value"];</v>
      </c>
      <c r="Z99" t="str">
        <f t="shared" si="65"/>
        <v xml:space="preserve">         localStorage.EBITDAToDebtPolicyBenchmarkValue_              =  document.BenchmarksOverrideForm.EBITDAToDebtPolicyBenchmarkValue_.value;</v>
      </c>
      <c r="AA99" t="str">
        <f t="shared" ref="AA99:AA106" si="77">"         document.BenchmarksOverrideForm."&amp;B99&amp;".value"&amp;"  =  typeof("&amp;N99&amp;") = "&amp;CHAR(34)&amp;"undefined"&amp;CHAR(34)&amp;"?"&amp;CHAR(34)&amp;CHAR(34)&amp;":"&amp;N99&amp;";"</f>
        <v xml:space="preserve">         document.BenchmarksOverrideForm.EBITDAToDebtPolicyBenchmarkValue_.value  =  typeof(localStorage.EBITDAToDebtPolicyBenchmarkValue_) = "undefined"?"":localStorage.EBITDAToDebtPolicyBenchmarkValue_;</v>
      </c>
      <c r="AC99" t="str">
        <f t="shared" si="62"/>
        <v xml:space="preserve">       EBITDA_ToDebt_policy_benchmark_value FLOAT NOT NULL,</v>
      </c>
      <c r="AD99" t="str">
        <f t="shared" si="64"/>
        <v xml:space="preserve">       EBITDA_ToDebt_policy_benchmark_value,</v>
      </c>
      <c r="AE99" t="str">
        <f t="shared" si="63"/>
        <v xml:space="preserve">       '$EBITDAToDebtPolicyBenchmarkValue_',</v>
      </c>
      <c r="AF99" t="str">
        <f t="shared" si="55"/>
        <v xml:space="preserve">         if(row$[ratio] ==  'EBITDA_ToDebt_policy_benchmark_value'              )  { $EBITDAToDebtPolicyBenchmarkValue_                = row$['EBITDA_ToDebt_policy_benchmark_value'              ];</v>
      </c>
    </row>
    <row r="100" spans="1:32" x14ac:dyDescent="0.25">
      <c r="A100">
        <v>97</v>
      </c>
      <c r="B100" t="s">
        <v>836</v>
      </c>
      <c r="C100" s="3">
        <f t="shared" si="56"/>
        <v>34</v>
      </c>
      <c r="D100" s="3">
        <f t="shared" si="57"/>
        <v>46</v>
      </c>
      <c r="E100" s="7" t="str">
        <f t="shared" si="58"/>
        <v xml:space="preserve">EBITDAToDebtOverrideBenchmarkType_            </v>
      </c>
      <c r="F100" t="s">
        <v>726</v>
      </c>
      <c r="G100" t="s">
        <v>739</v>
      </c>
      <c r="H100" s="3">
        <f t="shared" si="59"/>
        <v>37</v>
      </c>
      <c r="I100" s="3">
        <f t="shared" si="60"/>
        <v>50</v>
      </c>
      <c r="J100" s="7" t="str">
        <f t="shared" si="76"/>
        <v xml:space="preserve">'EBITDA_ToDebt_override_benchmark_type'             </v>
      </c>
      <c r="K100" t="str">
        <f t="shared" ref="K100:K107" si="78">"'"&amp;B100&amp;"'"</f>
        <v>'EBITDAToDebtOverrideBenchmarkType_'</v>
      </c>
      <c r="L100" t="str">
        <f t="shared" ref="L100:L107" si="79">"$"&amp;B100</f>
        <v>$EBITDAToDebtOverrideBenchmarkType_</v>
      </c>
      <c r="M100" t="str">
        <f t="shared" si="70"/>
        <v>'$EBITDAToDebtOverrideBenchmarkType_'</v>
      </c>
      <c r="N100" t="str">
        <f t="shared" ref="N100:N107" si="80">"localStorage."&amp;B100</f>
        <v>localStorage.EBITDAToDebtOverrideBenchmarkType_</v>
      </c>
      <c r="O100" t="s">
        <v>299</v>
      </c>
      <c r="P100" t="s">
        <v>301</v>
      </c>
      <c r="Q100" s="8" t="s">
        <v>289</v>
      </c>
      <c r="R100">
        <f t="shared" si="71"/>
        <v>35</v>
      </c>
      <c r="S100">
        <f t="shared" ref="S100:S107" si="81">MAX(R:R)</f>
        <v>47</v>
      </c>
      <c r="T100" t="str">
        <f t="shared" ref="T100:T107" si="82">B100&amp;REPT(" ",S100-R100)</f>
        <v xml:space="preserve">EBITDAToDebtOverrideBenchmarkType_            </v>
      </c>
      <c r="U100" t="str">
        <f t="shared" si="72"/>
        <v xml:space="preserve">'$EBITDAToDebtOverrideBenchmarkType_'              </v>
      </c>
      <c r="V100" t="str">
        <f t="shared" si="73"/>
        <v>$EBITDAToDebtOverrideBenchmarkType_               = 0; // DebtServiceRatios-EBITDA/GrossInterestDebts</v>
      </c>
      <c r="W100" t="str">
        <f t="shared" si="61"/>
        <v>$EBITDAToDebtOverrideBenchmarkType_               =  $_POST['EBITDAToDebtOverrideBenchmarkType_'];</v>
      </c>
      <c r="X100" t="str">
        <f t="shared" si="67"/>
        <v>localStorage.EBITDAToDebtOverrideBenchmarkType_             = "&lt;?php echo $EBITDAToDebtOverrideBenchmarkType_?&gt;" ;</v>
      </c>
      <c r="Y100" t="str">
        <f t="shared" si="68"/>
        <v>$EBITDAToDebtOverrideBenchmarkType_              = $row["EBITDA_ToDebt_override_benchmark_type"];</v>
      </c>
      <c r="Z100" t="str">
        <f t="shared" si="65"/>
        <v xml:space="preserve">         localStorage.EBITDAToDebtOverrideBenchmarkType_             =  document.BenchmarksOverrideForm.EBITDAToDebtOverrideBenchmarkType_.value;</v>
      </c>
      <c r="AA100" t="str">
        <f t="shared" si="77"/>
        <v xml:space="preserve">         document.BenchmarksOverrideForm.EBITDAToDebtOverrideBenchmarkType_.value  =  typeof(localStorage.EBITDAToDebtOverrideBenchmarkType_) = "undefined"?"":localStorage.EBITDAToDebtOverrideBenchmarkType_;</v>
      </c>
      <c r="AC100" t="str">
        <f t="shared" si="62"/>
        <v xml:space="preserve">       EBITDA_ToDebt_override_benchmark_type VARCHAR(50) NOT NULL,</v>
      </c>
      <c r="AD100" t="str">
        <f t="shared" si="64"/>
        <v xml:space="preserve">       EBITDA_ToDebt_override_benchmark_type,</v>
      </c>
      <c r="AE100" t="str">
        <f t="shared" si="63"/>
        <v xml:space="preserve">       '$EBITDAToDebtOverrideBenchmarkType_',</v>
      </c>
      <c r="AF100" t="str">
        <f t="shared" ref="AF100:AF106" si="83">"         if(row$[ratio] ==  "&amp;J100&amp; ")  { "&amp;SUBSTITUTE(U100,"'","")&amp;" = " &amp; "row$["&amp;J100&amp;"];"</f>
        <v xml:space="preserve">         if(row$[ratio] ==  'EBITDA_ToDebt_override_benchmark_type'             )  { $EBITDAToDebtOverrideBenchmarkType_               = row$['EBITDA_ToDebt_override_benchmark_type'             ];</v>
      </c>
    </row>
    <row r="101" spans="1:32" x14ac:dyDescent="0.25">
      <c r="A101">
        <v>98</v>
      </c>
      <c r="B101" t="s">
        <v>837</v>
      </c>
      <c r="C101" s="3">
        <f t="shared" si="56"/>
        <v>35</v>
      </c>
      <c r="D101" s="3">
        <f t="shared" si="57"/>
        <v>46</v>
      </c>
      <c r="E101" s="7" t="str">
        <f t="shared" si="58"/>
        <v xml:space="preserve">EBITDAToDebtOverrideBenchmarkValue_           </v>
      </c>
      <c r="F101" t="s">
        <v>727</v>
      </c>
      <c r="G101" t="s">
        <v>449</v>
      </c>
      <c r="H101" s="3">
        <f t="shared" si="59"/>
        <v>38</v>
      </c>
      <c r="I101" s="3">
        <f t="shared" si="60"/>
        <v>50</v>
      </c>
      <c r="J101" s="7" t="str">
        <f t="shared" si="76"/>
        <v xml:space="preserve">'EBITDA_ToDebt_override_benchmark_value'            </v>
      </c>
      <c r="K101" t="str">
        <f t="shared" si="78"/>
        <v>'EBITDAToDebtOverrideBenchmarkValue_'</v>
      </c>
      <c r="L101" t="str">
        <f t="shared" si="79"/>
        <v>$EBITDAToDebtOverrideBenchmarkValue_</v>
      </c>
      <c r="M101" t="str">
        <f t="shared" si="70"/>
        <v>'$EBITDAToDebtOverrideBenchmarkValue_'</v>
      </c>
      <c r="N101" t="str">
        <f t="shared" si="80"/>
        <v>localStorage.EBITDAToDebtOverrideBenchmarkValue_</v>
      </c>
      <c r="O101" t="s">
        <v>299</v>
      </c>
      <c r="P101" t="s">
        <v>301</v>
      </c>
      <c r="Q101" s="8" t="s">
        <v>289</v>
      </c>
      <c r="R101">
        <f t="shared" si="71"/>
        <v>36</v>
      </c>
      <c r="S101">
        <f t="shared" si="81"/>
        <v>47</v>
      </c>
      <c r="T101" t="str">
        <f t="shared" si="82"/>
        <v xml:space="preserve">EBITDAToDebtOverrideBenchmarkValue_           </v>
      </c>
      <c r="U101" t="str">
        <f t="shared" si="72"/>
        <v xml:space="preserve">'$EBITDAToDebtOverrideBenchmarkValue_'             </v>
      </c>
      <c r="V101" t="str">
        <f t="shared" si="73"/>
        <v>$EBITDAToDebtOverrideBenchmarkValue_              = 0; // DebtServiceRatios-EBITDA/GrossInterestDebts</v>
      </c>
      <c r="W101" t="str">
        <f t="shared" si="61"/>
        <v>$EBITDAToDebtOverrideBenchmarkValue_              =  $_POST['EBITDAToDebtOverrideBenchmarkValue_'];</v>
      </c>
      <c r="X101" t="str">
        <f t="shared" si="67"/>
        <v>localStorage.EBITDAToDebtOverrideBenchmarkValue_            = "&lt;?php echo $EBITDAToDebtOverrideBenchmarkValue_?&gt;" ;</v>
      </c>
      <c r="Y101" t="str">
        <f t="shared" si="68"/>
        <v>$EBITDAToDebtOverrideBenchmarkValue_             = $row["EBITDA_ToDebt_override_benchmark_value"];</v>
      </c>
      <c r="Z101" t="str">
        <f t="shared" si="65"/>
        <v xml:space="preserve">         localStorage.EBITDAToDebtOverrideBenchmarkValue_            =  document.BenchmarksOverrideForm.EBITDAToDebtOverrideBenchmarkValue_.value;</v>
      </c>
      <c r="AA101" t="str">
        <f t="shared" si="77"/>
        <v xml:space="preserve">         document.BenchmarksOverrideForm.EBITDAToDebtOverrideBenchmarkValue_.value  =  typeof(localStorage.EBITDAToDebtOverrideBenchmarkValue_) = "undefined"?"":localStorage.EBITDAToDebtOverrideBenchmarkValue_;</v>
      </c>
      <c r="AC101" t="str">
        <f t="shared" si="62"/>
        <v xml:space="preserve">       EBITDA_ToDebt_override_benchmark_value FLOAT NOT NULL,</v>
      </c>
      <c r="AD101" t="str">
        <f t="shared" si="64"/>
        <v xml:space="preserve">       EBITDA_ToDebt_override_benchmark_value,</v>
      </c>
      <c r="AE101" t="str">
        <f t="shared" ref="AE101:AE106" si="84">"       "&amp;M101&amp;","</f>
        <v xml:space="preserve">       '$EBITDAToDebtOverrideBenchmarkValue_',</v>
      </c>
      <c r="AF101" t="str">
        <f t="shared" si="83"/>
        <v xml:space="preserve">         if(row$[ratio] ==  'EBITDA_ToDebt_override_benchmark_value'            )  { $EBITDAToDebtOverrideBenchmarkValue_              = row$['EBITDA_ToDebt_override_benchmark_value'            ];</v>
      </c>
    </row>
    <row r="102" spans="1:32" x14ac:dyDescent="0.25">
      <c r="A102">
        <v>99</v>
      </c>
      <c r="B102" t="s">
        <v>838</v>
      </c>
      <c r="C102" s="3">
        <f t="shared" si="56"/>
        <v>28</v>
      </c>
      <c r="D102" s="3">
        <f t="shared" si="57"/>
        <v>46</v>
      </c>
      <c r="E102" s="7" t="str">
        <f t="shared" si="58"/>
        <v xml:space="preserve">EBITDAToDebtOverrideComment_                  </v>
      </c>
      <c r="F102" t="s">
        <v>728</v>
      </c>
      <c r="G102" t="s">
        <v>457</v>
      </c>
      <c r="H102" s="3">
        <f t="shared" si="59"/>
        <v>30</v>
      </c>
      <c r="I102" s="3">
        <f t="shared" si="60"/>
        <v>50</v>
      </c>
      <c r="J102" s="7" t="str">
        <f t="shared" si="76"/>
        <v xml:space="preserve">'EBITDA_ToDebt_override_comment'                    </v>
      </c>
      <c r="K102" t="str">
        <f t="shared" si="78"/>
        <v>'EBITDAToDebtOverrideComment_'</v>
      </c>
      <c r="L102" t="str">
        <f t="shared" si="79"/>
        <v>$EBITDAToDebtOverrideComment_</v>
      </c>
      <c r="M102" t="str">
        <f t="shared" si="70"/>
        <v>'$EBITDAToDebtOverrideComment_'</v>
      </c>
      <c r="N102" t="str">
        <f t="shared" si="80"/>
        <v>localStorage.EBITDAToDebtOverrideComment_</v>
      </c>
      <c r="O102" t="s">
        <v>299</v>
      </c>
      <c r="P102" t="s">
        <v>301</v>
      </c>
      <c r="Q102" s="8" t="s">
        <v>289</v>
      </c>
      <c r="R102">
        <f t="shared" si="71"/>
        <v>29</v>
      </c>
      <c r="S102">
        <f t="shared" si="81"/>
        <v>47</v>
      </c>
      <c r="T102" t="str">
        <f t="shared" si="82"/>
        <v xml:space="preserve">EBITDAToDebtOverrideComment_                  </v>
      </c>
      <c r="U102" t="str">
        <f t="shared" si="72"/>
        <v xml:space="preserve">'$EBITDAToDebtOverrideComment_'                    </v>
      </c>
      <c r="V102" t="str">
        <f t="shared" si="73"/>
        <v>$EBITDAToDebtOverrideComment_                     = 0; // DebtServiceRatios-EBITDA/GrossInterestDebts</v>
      </c>
      <c r="W102" t="str">
        <f t="shared" si="61"/>
        <v>$EBITDAToDebtOverrideComment_                     =  $_POST['EBITDAToDebtOverrideComment_'];</v>
      </c>
      <c r="X102" t="str">
        <f t="shared" si="67"/>
        <v>localStorage.EBITDAToDebtOverrideComment_                   = "&lt;?php echo $EBITDAToDebtOverrideComment_?&gt;" ;</v>
      </c>
      <c r="Y102" t="str">
        <f t="shared" si="68"/>
        <v>$EBITDAToDebtOverrideComment_                    = $row["EBITDA_ToDebt_override_comment"];</v>
      </c>
      <c r="Z102" t="str">
        <f t="shared" si="65"/>
        <v xml:space="preserve">         localStorage.EBITDAToDebtOverrideComment_                   =  document.BenchmarksOverrideForm.EBITDAToDebtOverrideComment_.value;</v>
      </c>
      <c r="AA102" t="str">
        <f t="shared" si="77"/>
        <v xml:space="preserve">         document.BenchmarksOverrideForm.EBITDAToDebtOverrideComment_.value  =  typeof(localStorage.EBITDAToDebtOverrideComment_) = "undefined"?"":localStorage.EBITDAToDebtOverrideComment_;</v>
      </c>
      <c r="AC102" t="str">
        <f t="shared" si="62"/>
        <v xml:space="preserve">       EBITDA_ToDebt_override_comment VARCHAR(200) NOT NULL,</v>
      </c>
      <c r="AD102" t="str">
        <f t="shared" si="64"/>
        <v xml:space="preserve">       EBITDA_ToDebt_override_comment,</v>
      </c>
      <c r="AE102" t="str">
        <f t="shared" si="84"/>
        <v xml:space="preserve">       '$EBITDAToDebtOverrideComment_',</v>
      </c>
      <c r="AF102" t="str">
        <f t="shared" si="83"/>
        <v xml:space="preserve">         if(row$[ratio] ==  'EBITDA_ToDebt_override_comment'                    )  { $EBITDAToDebtOverrideComment_                     = row$['EBITDA_ToDebt_override_comment'                    ];</v>
      </c>
    </row>
    <row r="103" spans="1:32" x14ac:dyDescent="0.25">
      <c r="A103">
        <v>100</v>
      </c>
      <c r="B103" t="s">
        <v>839</v>
      </c>
      <c r="C103" s="3">
        <f t="shared" si="56"/>
        <v>35</v>
      </c>
      <c r="D103" s="3">
        <f t="shared" si="57"/>
        <v>46</v>
      </c>
      <c r="E103" s="7" t="str">
        <f t="shared" si="58"/>
        <v xml:space="preserve">EBITDAToDebtBenchmarkFirstApproval_           </v>
      </c>
      <c r="F103" t="s">
        <v>729</v>
      </c>
      <c r="G103" t="s">
        <v>742</v>
      </c>
      <c r="H103" s="3">
        <f t="shared" si="59"/>
        <v>28</v>
      </c>
      <c r="I103" s="3">
        <f t="shared" si="60"/>
        <v>50</v>
      </c>
      <c r="J103" s="7" t="str">
        <f t="shared" si="76"/>
        <v xml:space="preserve">'EBITDA_ToDebt_first_approval'                      </v>
      </c>
      <c r="K103" t="str">
        <f t="shared" si="78"/>
        <v>'EBITDAToDebtBenchmarkFirstApproval_'</v>
      </c>
      <c r="L103" t="str">
        <f t="shared" si="79"/>
        <v>$EBITDAToDebtBenchmarkFirstApproval_</v>
      </c>
      <c r="M103" t="str">
        <f t="shared" si="70"/>
        <v>'$EBITDAToDebtBenchmarkFirstApproval_'</v>
      </c>
      <c r="N103" t="str">
        <f t="shared" si="80"/>
        <v>localStorage.EBITDAToDebtBenchmarkFirstApproval_</v>
      </c>
      <c r="O103" t="s">
        <v>299</v>
      </c>
      <c r="P103" t="s">
        <v>301</v>
      </c>
      <c r="Q103" s="8" t="s">
        <v>289</v>
      </c>
      <c r="R103">
        <f t="shared" si="71"/>
        <v>36</v>
      </c>
      <c r="S103">
        <f t="shared" si="81"/>
        <v>47</v>
      </c>
      <c r="T103" t="str">
        <f t="shared" si="82"/>
        <v xml:space="preserve">EBITDAToDebtBenchmarkFirstApproval_           </v>
      </c>
      <c r="U103" t="str">
        <f t="shared" si="72"/>
        <v xml:space="preserve">'$EBITDAToDebtBenchmarkFirstApproval_'             </v>
      </c>
      <c r="V103" t="str">
        <f t="shared" si="73"/>
        <v>$EBITDAToDebtBenchmarkFirstApproval_              = 0; // DebtServiceRatios-EBITDA/GrossInterestDebts</v>
      </c>
      <c r="W103" t="str">
        <f t="shared" si="61"/>
        <v>$EBITDAToDebtBenchmarkFirstApproval_              =  $_POST['EBITDAToDebtBenchmarkFirstApproval_'];</v>
      </c>
      <c r="X103" t="str">
        <f t="shared" si="67"/>
        <v>localStorage.EBITDAToDebtBenchmarkFirstApproval_            = "&lt;?php echo $EBITDAToDebtBenchmarkFirstApproval_?&gt;" ;</v>
      </c>
      <c r="Y103" t="str">
        <f t="shared" si="68"/>
        <v>$EBITDAToDebtBenchmarkFirstApproval_             = $row["EBITDA_ToDebt_first_approval"];</v>
      </c>
      <c r="Z103" t="str">
        <f t="shared" si="65"/>
        <v xml:space="preserve">         localStorage.EBITDAToDebtBenchmarkFirstApproval_            =  document.BenchmarksOverrideForm.EBITDAToDebtBenchmarkFirstApproval_.value;</v>
      </c>
      <c r="AA103" t="str">
        <f t="shared" si="77"/>
        <v xml:space="preserve">         document.BenchmarksOverrideForm.EBITDAToDebtBenchmarkFirstApproval_.value  =  typeof(localStorage.EBITDAToDebtBenchmarkFirstApproval_) = "undefined"?"":localStorage.EBITDAToDebtBenchmarkFirstApproval_;</v>
      </c>
      <c r="AC103" t="str">
        <f t="shared" si="62"/>
        <v xml:space="preserve">       EBITDA_ToDebt_first_approval BOOLEAN NOT NULL,</v>
      </c>
      <c r="AD103" t="str">
        <f t="shared" si="64"/>
        <v xml:space="preserve">       EBITDA_ToDebt_first_approval,</v>
      </c>
      <c r="AE103" t="str">
        <f t="shared" si="84"/>
        <v xml:space="preserve">       '$EBITDAToDebtBenchmarkFirstApproval_',</v>
      </c>
      <c r="AF103" t="str">
        <f t="shared" si="83"/>
        <v xml:space="preserve">         if(row$[ratio] ==  'EBITDA_ToDebt_first_approval'                      )  { $EBITDAToDebtBenchmarkFirstApproval_              = row$['EBITDA_ToDebt_first_approval'                      ];</v>
      </c>
    </row>
    <row r="104" spans="1:32" x14ac:dyDescent="0.25">
      <c r="A104">
        <v>101</v>
      </c>
      <c r="B104" t="s">
        <v>840</v>
      </c>
      <c r="C104" s="3">
        <f t="shared" si="56"/>
        <v>36</v>
      </c>
      <c r="D104" s="3">
        <f t="shared" si="57"/>
        <v>46</v>
      </c>
      <c r="E104" s="7" t="str">
        <f t="shared" si="58"/>
        <v xml:space="preserve">EBITDAToDebtBenchmarkSecondApproval_          </v>
      </c>
      <c r="F104" t="s">
        <v>730</v>
      </c>
      <c r="G104" t="s">
        <v>742</v>
      </c>
      <c r="H104" s="3">
        <f t="shared" si="59"/>
        <v>29</v>
      </c>
      <c r="I104" s="3">
        <f t="shared" si="60"/>
        <v>50</v>
      </c>
      <c r="J104" s="7" t="str">
        <f t="shared" si="76"/>
        <v xml:space="preserve">'EBITDA_ToDebt_second_approval'                     </v>
      </c>
      <c r="K104" t="str">
        <f t="shared" si="78"/>
        <v>'EBITDAToDebtBenchmarkSecondApproval_'</v>
      </c>
      <c r="L104" t="str">
        <f t="shared" si="79"/>
        <v>$EBITDAToDebtBenchmarkSecondApproval_</v>
      </c>
      <c r="M104" t="str">
        <f t="shared" si="70"/>
        <v>'$EBITDAToDebtBenchmarkSecondApproval_'</v>
      </c>
      <c r="N104" t="str">
        <f t="shared" si="80"/>
        <v>localStorage.EBITDAToDebtBenchmarkSecondApproval_</v>
      </c>
      <c r="O104" t="s">
        <v>299</v>
      </c>
      <c r="P104" t="s">
        <v>301</v>
      </c>
      <c r="Q104" s="8" t="s">
        <v>289</v>
      </c>
      <c r="R104">
        <f t="shared" si="71"/>
        <v>37</v>
      </c>
      <c r="S104">
        <f t="shared" si="81"/>
        <v>47</v>
      </c>
      <c r="T104" t="str">
        <f t="shared" si="82"/>
        <v xml:space="preserve">EBITDAToDebtBenchmarkSecondApproval_          </v>
      </c>
      <c r="U104" t="str">
        <f t="shared" si="72"/>
        <v xml:space="preserve">'$EBITDAToDebtBenchmarkSecondApproval_'            </v>
      </c>
      <c r="V104" t="str">
        <f t="shared" si="73"/>
        <v>$EBITDAToDebtBenchmarkSecondApproval_             = 0; // DebtServiceRatios-EBITDA/GrossInterestDebts</v>
      </c>
      <c r="W104" t="str">
        <f t="shared" si="61"/>
        <v>$EBITDAToDebtBenchmarkSecondApproval_             =  $_POST['EBITDAToDebtBenchmarkSecondApproval_'];</v>
      </c>
      <c r="X104" t="str">
        <f t="shared" si="67"/>
        <v>localStorage.EBITDAToDebtBenchmarkSecondApproval_           = "&lt;?php echo $EBITDAToDebtBenchmarkSecondApproval_?&gt;" ;</v>
      </c>
      <c r="Y104" t="str">
        <f t="shared" si="68"/>
        <v>$EBITDAToDebtBenchmarkSecondApproval_            = $row["EBITDA_ToDebt_second_approval"];</v>
      </c>
      <c r="Z104" t="str">
        <f t="shared" si="65"/>
        <v xml:space="preserve">         localStorage.EBITDAToDebtBenchmarkSecondApproval_           =  document.BenchmarksOverrideForm.EBITDAToDebtBenchmarkSecondApproval_.value;</v>
      </c>
      <c r="AA104" t="str">
        <f t="shared" si="77"/>
        <v xml:space="preserve">         document.BenchmarksOverrideForm.EBITDAToDebtBenchmarkSecondApproval_.value  =  typeof(localStorage.EBITDAToDebtBenchmarkSecondApproval_) = "undefined"?"":localStorage.EBITDAToDebtBenchmarkSecondApproval_;</v>
      </c>
      <c r="AC104" t="str">
        <f t="shared" si="62"/>
        <v xml:space="preserve">       EBITDA_ToDebt_second_approval BOOLEAN NOT NULL,</v>
      </c>
      <c r="AD104" t="str">
        <f t="shared" si="64"/>
        <v xml:space="preserve">       EBITDA_ToDebt_second_approval,</v>
      </c>
      <c r="AE104" t="str">
        <f t="shared" si="84"/>
        <v xml:space="preserve">       '$EBITDAToDebtBenchmarkSecondApproval_',</v>
      </c>
      <c r="AF104" t="str">
        <f t="shared" si="83"/>
        <v xml:space="preserve">         if(row$[ratio] ==  'EBITDA_ToDebt_second_approval'                     )  { $EBITDAToDebtBenchmarkSecondApproval_             = row$['EBITDA_ToDebt_second_approval'                     ];</v>
      </c>
    </row>
    <row r="105" spans="1:32" x14ac:dyDescent="0.25">
      <c r="A105">
        <v>102</v>
      </c>
      <c r="B105" t="s">
        <v>841</v>
      </c>
      <c r="C105" s="3">
        <f t="shared" si="56"/>
        <v>38</v>
      </c>
      <c r="D105" s="3">
        <f t="shared" si="57"/>
        <v>46</v>
      </c>
      <c r="E105" s="7" t="str">
        <f t="shared" si="58"/>
        <v xml:space="preserve">BenchmarkOverrideFirstReviewerComment_        </v>
      </c>
      <c r="F105" t="s">
        <v>731</v>
      </c>
      <c r="G105" t="s">
        <v>740</v>
      </c>
      <c r="H105" s="3">
        <f t="shared" si="59"/>
        <v>41</v>
      </c>
      <c r="I105" s="3">
        <f t="shared" si="60"/>
        <v>50</v>
      </c>
      <c r="J105" s="7" t="str">
        <f t="shared" si="76"/>
        <v xml:space="preserve">'benchmark_override_first_reviewer_comment'         </v>
      </c>
      <c r="K105" t="str">
        <f t="shared" si="78"/>
        <v>'BenchmarkOverrideFirstReviewerComment_'</v>
      </c>
      <c r="L105" t="str">
        <f t="shared" si="79"/>
        <v>$BenchmarkOverrideFirstReviewerComment_</v>
      </c>
      <c r="M105" t="str">
        <f t="shared" si="70"/>
        <v>'$BenchmarkOverrideFirstReviewerComment_'</v>
      </c>
      <c r="N105" t="str">
        <f t="shared" si="80"/>
        <v>localStorage.BenchmarkOverrideFirstReviewerComment_</v>
      </c>
      <c r="O105" t="s">
        <v>302</v>
      </c>
      <c r="P105" t="s">
        <v>303</v>
      </c>
      <c r="Q105" s="8" t="s">
        <v>289</v>
      </c>
      <c r="R105">
        <f t="shared" si="71"/>
        <v>39</v>
      </c>
      <c r="S105">
        <f t="shared" si="81"/>
        <v>47</v>
      </c>
      <c r="T105" t="str">
        <f t="shared" si="82"/>
        <v xml:space="preserve">BenchmarkOverrideFirstReviewerComment_        </v>
      </c>
      <c r="U105" t="str">
        <f t="shared" si="72"/>
        <v xml:space="preserve">'$BenchmarkOverrideFirstReviewerComment_'          </v>
      </c>
      <c r="V105" t="str">
        <f t="shared" si="73"/>
        <v>$BenchmarkOverrideFirstReviewerComment_           = 0; // ActivityRatios-TotalAssets/Turnover</v>
      </c>
      <c r="W105" t="str">
        <f t="shared" si="61"/>
        <v>$BenchmarkOverrideFirstReviewerComment_           =  $_POST['BenchmarkOverrideFirstReviewerComment_'];</v>
      </c>
      <c r="X105" t="str">
        <f t="shared" si="67"/>
        <v>localStorage.BenchmarkOverrideFirstReviewerComment_         = "&lt;?php echo $BenchmarkOverrideFirstReviewerComment_?&gt;" ;</v>
      </c>
      <c r="Y105" t="str">
        <f t="shared" si="68"/>
        <v>$BenchmarkOverrideFirstReviewerComment_          = $row["benchmark_override_first_reviewer_comment"];</v>
      </c>
      <c r="Z105" t="str">
        <f t="shared" si="65"/>
        <v xml:space="preserve">         localStorage.BenchmarkOverrideFirstReviewerComment_         =  document.BenchmarksOverrideForm.BenchmarkOverrideFirstReviewerComment_.value;</v>
      </c>
      <c r="AA105" t="str">
        <f t="shared" si="77"/>
        <v xml:space="preserve">         document.BenchmarksOverrideForm.BenchmarkOverrideFirstReviewerComment_.value  =  typeof(localStorage.BenchmarkOverrideFirstReviewerComment_) = "undefined"?"":localStorage.BenchmarkOverrideFirstReviewerComment_;</v>
      </c>
      <c r="AC105" t="str">
        <f t="shared" si="62"/>
        <v xml:space="preserve">       benchmark_override_first_reviewer_comment VARCHAR(500) NOT NULL,</v>
      </c>
      <c r="AD105" t="str">
        <f t="shared" si="64"/>
        <v xml:space="preserve">       benchmark_override_first_reviewer_comment,</v>
      </c>
      <c r="AE105" t="str">
        <f t="shared" si="84"/>
        <v xml:space="preserve">       '$BenchmarkOverrideFirstReviewerComment_',</v>
      </c>
      <c r="AF105" t="str">
        <f t="shared" si="83"/>
        <v xml:space="preserve">         if(row$[ratio] ==  'benchmark_override_first_reviewer_comment'         )  { $BenchmarkOverrideFirstReviewerComment_           = row$['benchmark_override_first_reviewer_comment'         ];</v>
      </c>
    </row>
    <row r="106" spans="1:32" x14ac:dyDescent="0.25">
      <c r="A106">
        <v>103</v>
      </c>
      <c r="B106" t="s">
        <v>842</v>
      </c>
      <c r="C106" s="3">
        <f t="shared" si="56"/>
        <v>39</v>
      </c>
      <c r="D106" s="3">
        <f t="shared" si="57"/>
        <v>46</v>
      </c>
      <c r="E106" s="7" t="str">
        <f t="shared" si="58"/>
        <v xml:space="preserve">BenchmarkOverrideSecondReviewerComment_       </v>
      </c>
      <c r="F106" t="s">
        <v>732</v>
      </c>
      <c r="G106" t="s">
        <v>740</v>
      </c>
      <c r="H106" s="3">
        <f t="shared" si="59"/>
        <v>42</v>
      </c>
      <c r="I106" s="3">
        <f t="shared" si="60"/>
        <v>50</v>
      </c>
      <c r="J106" s="7" t="str">
        <f t="shared" si="76"/>
        <v xml:space="preserve">'benchmark_override_second_reviewer_comment'        </v>
      </c>
      <c r="K106" t="str">
        <f t="shared" si="78"/>
        <v>'BenchmarkOverrideSecondReviewerComment_'</v>
      </c>
      <c r="L106" t="str">
        <f t="shared" si="79"/>
        <v>$BenchmarkOverrideSecondReviewerComment_</v>
      </c>
      <c r="M106" t="str">
        <f t="shared" si="70"/>
        <v>'$BenchmarkOverrideSecondReviewerComment_'</v>
      </c>
      <c r="N106" t="str">
        <f t="shared" si="80"/>
        <v>localStorage.BenchmarkOverrideSecondReviewerComment_</v>
      </c>
      <c r="O106" t="s">
        <v>302</v>
      </c>
      <c r="P106" t="s">
        <v>303</v>
      </c>
      <c r="Q106" s="8" t="s">
        <v>289</v>
      </c>
      <c r="R106">
        <f t="shared" si="71"/>
        <v>40</v>
      </c>
      <c r="S106">
        <f t="shared" si="81"/>
        <v>47</v>
      </c>
      <c r="T106" t="str">
        <f t="shared" si="82"/>
        <v xml:space="preserve">BenchmarkOverrideSecondReviewerComment_       </v>
      </c>
      <c r="U106" t="str">
        <f t="shared" si="72"/>
        <v xml:space="preserve">'$BenchmarkOverrideSecondReviewerComment_'         </v>
      </c>
      <c r="V106" t="str">
        <f t="shared" si="73"/>
        <v>$BenchmarkOverrideSecondReviewerComment_          = 0; // ActivityRatios-TotalAssets/Turnover</v>
      </c>
      <c r="W106" t="str">
        <f t="shared" si="61"/>
        <v>$BenchmarkOverrideSecondReviewerComment_          =  $_POST['BenchmarkOverrideSecondReviewerComment_'];</v>
      </c>
      <c r="X106" t="str">
        <f t="shared" si="67"/>
        <v>localStorage.BenchmarkOverrideSecondReviewerComment_        = "&lt;?php echo $BenchmarkOverrideSecondReviewerComment_?&gt;" ;</v>
      </c>
      <c r="Y106" t="str">
        <f t="shared" si="68"/>
        <v>$BenchmarkOverrideSecondReviewerComment_         = $row["benchmark_override_second_reviewer_comment"];</v>
      </c>
      <c r="Z106" t="str">
        <f t="shared" si="65"/>
        <v xml:space="preserve">         localStorage.BenchmarkOverrideSecondReviewerComment_        =  document.BenchmarksOverrideForm.BenchmarkOverrideSecondReviewerComment_.value;</v>
      </c>
      <c r="AA106" t="str">
        <f t="shared" si="77"/>
        <v xml:space="preserve">         document.BenchmarksOverrideForm.BenchmarkOverrideSecondReviewerComment_.value  =  typeof(localStorage.BenchmarkOverrideSecondReviewerComment_) = "undefined"?"":localStorage.BenchmarkOverrideSecondReviewerComment_;</v>
      </c>
      <c r="AC106" t="str">
        <f t="shared" si="62"/>
        <v xml:space="preserve">       benchmark_override_second_reviewer_comment VARCHAR(500) NOT NULL,</v>
      </c>
      <c r="AD106" t="str">
        <f t="shared" si="64"/>
        <v xml:space="preserve">       benchmark_override_second_reviewer_comment,</v>
      </c>
      <c r="AE106" t="str">
        <f t="shared" si="84"/>
        <v xml:space="preserve">       '$BenchmarkOverrideSecondReviewerComment_',</v>
      </c>
      <c r="AF106" t="str">
        <f t="shared" si="83"/>
        <v xml:space="preserve">         if(row$[ratio] ==  'benchmark_override_second_reviewer_comment'        )  { $BenchmarkOverrideSecondReviewerComment_          = row$['benchmark_override_second_reviewer_comment'        ];</v>
      </c>
    </row>
    <row r="107" spans="1:32" x14ac:dyDescent="0.25">
      <c r="A107">
        <v>104</v>
      </c>
      <c r="B107" t="s">
        <v>605</v>
      </c>
      <c r="C107" s="3">
        <f t="shared" si="56"/>
        <v>8</v>
      </c>
      <c r="D107" s="3">
        <f t="shared" si="57"/>
        <v>46</v>
      </c>
      <c r="E107" s="7" t="str">
        <f t="shared" si="58"/>
        <v xml:space="preserve">username                                      </v>
      </c>
      <c r="F107" t="s">
        <v>605</v>
      </c>
      <c r="G107" t="s">
        <v>739</v>
      </c>
      <c r="H107" s="3">
        <f t="shared" si="59"/>
        <v>8</v>
      </c>
      <c r="I107" s="3">
        <f t="shared" si="60"/>
        <v>50</v>
      </c>
      <c r="J107" s="7" t="str">
        <f t="shared" ref="J107" si="85">"'"&amp;F107&amp;"'"&amp;REPT(" ",I107-H107)</f>
        <v xml:space="preserve">'username'                                          </v>
      </c>
      <c r="K107" t="str">
        <f t="shared" si="78"/>
        <v>'username'</v>
      </c>
      <c r="L107" t="str">
        <f t="shared" si="79"/>
        <v>$username</v>
      </c>
      <c r="M107" t="str">
        <f t="shared" ref="M107" si="86">"'"&amp;L107&amp;"'"</f>
        <v>'$username'</v>
      </c>
      <c r="N107" t="str">
        <f t="shared" si="80"/>
        <v>localStorage.username</v>
      </c>
      <c r="O107" t="s">
        <v>302</v>
      </c>
      <c r="P107" t="s">
        <v>303</v>
      </c>
      <c r="Q107" s="8" t="s">
        <v>289</v>
      </c>
      <c r="R107">
        <f t="shared" ref="R107" si="87">LEN(L107)</f>
        <v>9</v>
      </c>
      <c r="S107">
        <f t="shared" si="81"/>
        <v>47</v>
      </c>
      <c r="T107" t="str">
        <f t="shared" si="82"/>
        <v xml:space="preserve">username                                      </v>
      </c>
      <c r="U107" t="str">
        <f t="shared" ref="U107" si="88">M107&amp;REPT(" ",S107-R107+2)</f>
        <v xml:space="preserve">'$username'                                        </v>
      </c>
      <c r="V107" t="str">
        <f t="shared" ref="V107" si="89">SUBSTITUTE(U107,"'","")&amp;" = 0; " &amp; "// "&amp;O107&amp;"-"&amp;P107</f>
        <v>$username                                         = 0; // ActivityRatios-TotalAssets/Turnover</v>
      </c>
      <c r="W107" t="str">
        <f t="shared" si="61"/>
        <v>$username                                         =  $_POST['username'];</v>
      </c>
      <c r="X107" t="str">
        <f t="shared" si="67"/>
        <v>localStorage.username                                       = "&lt;?php echo $username?&gt;" ;</v>
      </c>
      <c r="Y107" t="str">
        <f t="shared" si="68"/>
        <v>$username                                        = $row["username"];</v>
      </c>
      <c r="Z107" t="str">
        <f t="shared" si="65"/>
        <v xml:space="preserve">         localStorage.username                                       =  document.BenchmarksOverrideForm.username.value;</v>
      </c>
      <c r="AA107" t="str">
        <f>"         document.BenchmarksOverrideForm."&amp;B107&amp;".value"&amp;"  = "&amp;N107&amp;";"</f>
        <v xml:space="preserve">         document.BenchmarksOverrideForm.username.value  = localStorage.username;</v>
      </c>
      <c r="AC107" t="str">
        <f>"       "&amp;F107&amp;" "&amp;G107&amp;" NOT NULL);"</f>
        <v xml:space="preserve">       username VARCHAR(50) NOT NULL);</v>
      </c>
      <c r="AD107" t="str">
        <f>"       "&amp;F107&amp;")"</f>
        <v xml:space="preserve">       username)</v>
      </c>
      <c r="AE107" t="str">
        <f>"       "&amp;M107&amp;" WHERE application_ref = $application_ref)"&amp;CHAR(34)&amp;";"</f>
        <v xml:space="preserve">       '$username' WHERE application_ref = $application_ref)";</v>
      </c>
      <c r="AF107" t="str">
        <f t="shared" ref="AF107" si="90">"         if(row$[ratio] ==  "&amp;J107&amp; ")  { "&amp;SUBSTITUTE(U107,"'","")&amp;" = " &amp; "row$["&amp;J107&amp;"];"</f>
        <v xml:space="preserve">         if(row$[ratio] ==  'username'                                          )  { $username                                         = row$['username'                                          ];</v>
      </c>
    </row>
    <row r="108" spans="1:32" x14ac:dyDescent="0.25">
      <c r="AF108" t="str">
        <f>"         if(row$[ratio] ==  "&amp;J108&amp; ")  { "&amp;SUBSTITUTE(U108,"'","")&amp;" = " &amp; "row$["&amp;J108&amp;"];"</f>
        <v xml:space="preserve">         if(row$[ratio] ==  )  {  = row$[];</v>
      </c>
    </row>
    <row r="109" spans="1:32" x14ac:dyDescent="0.25">
      <c r="AD109" t="str">
        <f>"       "&amp;F109&amp;","</f>
        <v xml:space="preserve">       ,</v>
      </c>
      <c r="AF109" t="str">
        <f>"         if(row$[ratio] ==  "&amp;J109&amp; ")  { "&amp;SUBSTITUTE(U109,"'","")&amp;" = " &amp; "row$["&amp;J109&amp;"];"</f>
        <v xml:space="preserve">         if(row$[ratio] ==  )  {  = row$[];</v>
      </c>
    </row>
  </sheetData>
  <pageMargins left="0.7" right="0.7" top="0.75" bottom="0.75" header="0.3" footer="0.3"/>
  <pageSetup paperSize="12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0"/>
  <sheetViews>
    <sheetView topLeftCell="V1" zoomScaleNormal="100" workbookViewId="0">
      <selection activeCell="AB2" sqref="AB2"/>
    </sheetView>
  </sheetViews>
  <sheetFormatPr defaultRowHeight="15" x14ac:dyDescent="0.25"/>
  <cols>
    <col min="2" max="2" width="35" bestFit="1" customWidth="1"/>
    <col min="3" max="3" width="5.28515625" bestFit="1" customWidth="1"/>
    <col min="4" max="4" width="6.28515625" style="3" bestFit="1" customWidth="1"/>
    <col min="5" max="5" width="33.140625" style="14" bestFit="1" customWidth="1"/>
    <col min="6" max="6" width="40.5703125" bestFit="1" customWidth="1"/>
    <col min="7" max="8" width="35" customWidth="1"/>
    <col min="9" max="9" width="5.28515625" bestFit="1" customWidth="1"/>
    <col min="10" max="10" width="6.28515625" style="3" bestFit="1" customWidth="1"/>
    <col min="11" max="11" width="45" bestFit="1" customWidth="1"/>
    <col min="12" max="12" width="20.85546875" bestFit="1" customWidth="1"/>
    <col min="13" max="13" width="36.7109375" bestFit="1" customWidth="1"/>
    <col min="14" max="14" width="69.140625" bestFit="1" customWidth="1"/>
    <col min="15" max="15" width="69.140625" customWidth="1"/>
    <col min="16" max="16" width="118.85546875" bestFit="1" customWidth="1"/>
    <col min="17" max="17" width="98.5703125" bestFit="1" customWidth="1"/>
    <col min="18" max="18" width="71.85546875" customWidth="1"/>
    <col min="19" max="19" width="111.140625" bestFit="1" customWidth="1"/>
    <col min="20" max="20" width="111.140625" customWidth="1"/>
    <col min="21" max="21" width="20.85546875" customWidth="1"/>
    <col min="22" max="22" width="59.85546875" bestFit="1" customWidth="1"/>
    <col min="23" max="23" width="46.85546875" bestFit="1" customWidth="1"/>
    <col min="24" max="24" width="35.85546875" bestFit="1" customWidth="1"/>
  </cols>
  <sheetData>
    <row r="1" spans="1:24" ht="37.5" x14ac:dyDescent="0.3">
      <c r="B1" s="2" t="s">
        <v>251</v>
      </c>
      <c r="C1" s="2" t="s">
        <v>262</v>
      </c>
      <c r="D1" s="11" t="s">
        <v>307</v>
      </c>
      <c r="E1" s="10" t="s">
        <v>308</v>
      </c>
      <c r="F1" s="2" t="s">
        <v>305</v>
      </c>
      <c r="G1" s="2" t="s">
        <v>304</v>
      </c>
      <c r="H1" s="2" t="s">
        <v>267</v>
      </c>
      <c r="I1" s="2" t="s">
        <v>262</v>
      </c>
      <c r="J1" s="11" t="s">
        <v>307</v>
      </c>
      <c r="K1" s="2" t="s">
        <v>309</v>
      </c>
      <c r="L1" s="2" t="s">
        <v>252</v>
      </c>
      <c r="M1" s="2" t="s">
        <v>306</v>
      </c>
      <c r="N1" s="2" t="s">
        <v>276</v>
      </c>
      <c r="O1" s="2" t="s">
        <v>846</v>
      </c>
      <c r="P1" s="2" t="s">
        <v>310</v>
      </c>
      <c r="Q1" s="2" t="s">
        <v>278</v>
      </c>
      <c r="R1" s="2" t="s">
        <v>277</v>
      </c>
      <c r="S1" s="2" t="s">
        <v>279</v>
      </c>
      <c r="T1" s="2" t="s">
        <v>280</v>
      </c>
      <c r="U1" s="2" t="s">
        <v>259</v>
      </c>
      <c r="V1" s="2" t="s">
        <v>311</v>
      </c>
      <c r="W1" s="2" t="s">
        <v>312</v>
      </c>
    </row>
    <row r="2" spans="1:24" ht="18.75" x14ac:dyDescent="0.3">
      <c r="B2" s="2"/>
      <c r="C2" s="2"/>
      <c r="D2" s="12"/>
      <c r="E2" s="13"/>
      <c r="F2" s="2"/>
      <c r="G2" s="2"/>
      <c r="H2" s="2"/>
      <c r="I2" s="2"/>
      <c r="J2" s="1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1" t="str">
        <f>"       Create table industry_analysis ( application_ref INT NOT NULL,"</f>
        <v xml:space="preserve">       Create table industry_analysis ( application_ref INT NOT NULL,</v>
      </c>
      <c r="W2" t="str">
        <f>"       ( application_ref, company_reg_no, loan_number, "</f>
        <v xml:space="preserve">       ( application_ref, company_reg_no, loan_number, </v>
      </c>
      <c r="X2" t="str">
        <f>"       ( '$application_ref', '$company_reg_no', '$loan_number', "</f>
        <v xml:space="preserve">       ( '$application_ref', '$company_reg_no', '$loan_number', </v>
      </c>
    </row>
    <row r="3" spans="1:24" x14ac:dyDescent="0.25">
      <c r="A3">
        <v>1</v>
      </c>
      <c r="B3" t="s">
        <v>165</v>
      </c>
      <c r="C3">
        <f>LEN(B3)</f>
        <v>19</v>
      </c>
      <c r="D3" s="3">
        <f t="shared" ref="D3:D34" si="0">MAX(C:C)</f>
        <v>30</v>
      </c>
      <c r="E3" s="14" t="str">
        <f>B3&amp;REPT(" ",D3-C3)</f>
        <v xml:space="preserve">IndustryCyclicality           </v>
      </c>
      <c r="F3" t="str">
        <f>"'"&amp;B3&amp;"'"</f>
        <v>'IndustryCyclicality'</v>
      </c>
      <c r="G3" t="str">
        <f>"$"&amp;B3</f>
        <v>$IndustryCyclicality</v>
      </c>
      <c r="H3" t="str">
        <f>"'"&amp;G3&amp;"'"</f>
        <v>'$IndustryCyclicality'</v>
      </c>
      <c r="I3">
        <f>LEN(H3)</f>
        <v>22</v>
      </c>
      <c r="J3" s="3">
        <f t="shared" ref="J3:J34" si="1">MAX(I:I)</f>
        <v>33</v>
      </c>
      <c r="K3" s="9" t="str">
        <f>"localStorage."&amp;E3</f>
        <v xml:space="preserve">localStorage.IndustryCyclicality           </v>
      </c>
      <c r="M3" t="str">
        <f>H3&amp;REPT(" ",J3-I3)</f>
        <v xml:space="preserve">'$IndustryCyclicality'           </v>
      </c>
      <c r="N3" t="str">
        <f>SUBSTITUTE(M3,"'","")&amp;" = "&amp;IF(RIGHT(B3,5)="Score","0       ",CHAR(34)&amp;"Medium"&amp;CHAR(34))&amp;";" &amp; "// "&amp;L3</f>
        <v xml:space="preserve">$IndustryCyclicality            = "Medium";// </v>
      </c>
      <c r="O3" t="str">
        <f>"       $"&amp;E3&amp;" = $row["&amp;CHAR(34)&amp;B3&amp;CHAR(34)&amp;"];"</f>
        <v xml:space="preserve">       $IndustryCyclicality            = $row["IndustryCyclicality"];</v>
      </c>
      <c r="P3" t="str">
        <f>"       if ("&amp;"typeof("&amp;K3&amp;")"&amp;"==  "&amp;CHAR(34)&amp;"undefined"&amp;CHAR(34)&amp;") { "&amp;K3&amp;" = "&amp;IF(RIGHT(B3,5)="Score",0,IF(RIGHT(B3,6)="Rating",CHAR(34)&amp;"Medium"&amp;CHAR(34),CHAR(34)&amp;CHAR(34)))&amp;"};"</f>
        <v xml:space="preserve">       if (typeof(localStorage.IndustryCyclicality           )==  "undefined") { localStorage.IndustryCyclicality            = ""};</v>
      </c>
      <c r="Q3" t="str">
        <f>"       "&amp;K3&amp;" = "&amp;CHAR(34)&amp;"&lt;?php echo "&amp;SUBSTITUTE( H3,"'","")&amp;"?&gt;"&amp;CHAR(34)&amp;" ;"</f>
        <v xml:space="preserve">       localStorage.IndustryCyclicality            = "&lt;?php echo $IndustryCyclicality?&gt;" ;</v>
      </c>
      <c r="R3" t="str">
        <f>SUBSTITUTE(M3,"'","")&amp;" =  "&amp;CHAR(34)&amp;"$_POST["&amp;F3&amp;"] "&amp;CHAR(34)&amp;";"</f>
        <v>$IndustryCyclicality            =  "$_POST['IndustryCyclicality'] ";</v>
      </c>
      <c r="S3" t="str">
        <f>"       "&amp;K3&amp;" =  document.PortersForm."&amp;B3&amp;".value;"</f>
        <v xml:space="preserve">       localStorage.IndustryCyclicality            =  document.PortersForm.IndustryCyclicality.value;</v>
      </c>
      <c r="T3" t="str">
        <f>"         document.PortersForm."&amp;B3&amp;".value"&amp;" =  "&amp;TRIM(K3)&amp;";"</f>
        <v xml:space="preserve">         document.PortersForm.IndustryCyclicality.value =  localStorage.IndustryCyclicality;</v>
      </c>
      <c r="U3" t="str">
        <f>IF(ISERROR(SEARCH("Rating",B3,1)),IF(ISERROR(SEARCH("Comment",B3,1)),IF(ISERROR(SEARCH("Score",B3,1)),"Varchar(150)","INT"),"VarChar(150)"),"varChar(6)")</f>
        <v>Varchar(150)</v>
      </c>
      <c r="V3" t="str">
        <f xml:space="preserve"> "           "&amp;B3&amp;"  "&amp;U3&amp;" NOT NULL,"</f>
        <v xml:space="preserve">           IndustryCyclicality  Varchar(150) NOT NULL,</v>
      </c>
      <c r="W3" t="str">
        <f>"       "&amp;B3&amp;","</f>
        <v xml:space="preserve">       IndustryCyclicality,</v>
      </c>
      <c r="X3" t="str">
        <f>"       "&amp;H3&amp;","</f>
        <v xml:space="preserve">       '$IndustryCyclicality',</v>
      </c>
    </row>
    <row r="4" spans="1:24" x14ac:dyDescent="0.25">
      <c r="A4">
        <v>2</v>
      </c>
      <c r="B4" t="s">
        <v>166</v>
      </c>
      <c r="C4">
        <f t="shared" ref="C4:C67" si="2">LEN(B4)</f>
        <v>19</v>
      </c>
      <c r="D4" s="3">
        <f t="shared" si="0"/>
        <v>30</v>
      </c>
      <c r="E4" s="14" t="str">
        <f t="shared" ref="E4:E67" si="3">B4&amp;REPT(" ",D4-C4)</f>
        <v xml:space="preserve">IndustryPerformance           </v>
      </c>
      <c r="F4" t="str">
        <f t="shared" ref="F4:F67" si="4">"'"&amp;B4&amp;"'"</f>
        <v>'IndustryPerformance'</v>
      </c>
      <c r="G4" t="str">
        <f t="shared" ref="G4:G67" si="5">"$"&amp;B4</f>
        <v>$IndustryPerformance</v>
      </c>
      <c r="H4" t="str">
        <f t="shared" ref="H4:H67" si="6">"'"&amp;G4&amp;"'"</f>
        <v>'$IndustryPerformance'</v>
      </c>
      <c r="I4">
        <f t="shared" ref="I4:I67" si="7">LEN(H4)</f>
        <v>22</v>
      </c>
      <c r="J4" s="3">
        <f t="shared" si="1"/>
        <v>33</v>
      </c>
      <c r="K4" s="9" t="str">
        <f t="shared" ref="K4:K67" si="8">"localStorage."&amp;E4</f>
        <v xml:space="preserve">localStorage.IndustryPerformance           </v>
      </c>
      <c r="M4" t="str">
        <f t="shared" ref="M4:M67" si="9">H4&amp;REPT(" ",J4-I4)</f>
        <v xml:space="preserve">'$IndustryPerformance'           </v>
      </c>
      <c r="N4" t="str">
        <f t="shared" ref="N4:N67" si="10">SUBSTITUTE(M4,"'","")&amp;" = "&amp;IF(RIGHT(B4,5)="Score","0       ",CHAR(34)&amp;"Medium"&amp;CHAR(34))&amp;";" &amp; "// "&amp;L4</f>
        <v xml:space="preserve">$IndustryPerformance            = "Medium";// </v>
      </c>
      <c r="O4" t="str">
        <f t="shared" ref="O4:O67" si="11">"       $"&amp;E4&amp;" = $row["&amp;CHAR(34)&amp;B4&amp;CHAR(34)&amp;"];"</f>
        <v xml:space="preserve">       $IndustryPerformance            = $row["IndustryPerformance"];</v>
      </c>
      <c r="P4" t="str">
        <f>"       if ("&amp;"typeof("&amp;K4&amp;")"&amp;"==  "&amp;CHAR(34)&amp;"undefined"&amp;CHAR(34)&amp;") { "&amp;K4&amp;" = "&amp;IF(RIGHT(B4,5)="Score",0,IF(RIGHT(B4,6)="Rating",CHAR(34)&amp;"Medium"&amp;CHAR(34),CHAR(34)&amp;"Performance In Line With Economy"&amp;CHAR(34)))&amp;"};"</f>
        <v xml:space="preserve">       if (typeof(localStorage.IndustryPerformance           )==  "undefined") { localStorage.IndustryPerformance            = "Performance In Line With Economy"};</v>
      </c>
      <c r="Q4" t="str">
        <f t="shared" ref="Q4:Q67" si="12">"       "&amp;K4&amp;" = "&amp;CHAR(34)&amp;"&lt;?php echo "&amp;SUBSTITUTE( H4,"'","")&amp;"?&gt;"&amp;CHAR(34)&amp;" ;"</f>
        <v xml:space="preserve">       localStorage.IndustryPerformance            = "&lt;?php echo $IndustryPerformance?&gt;" ;</v>
      </c>
      <c r="R4" t="str">
        <f t="shared" ref="R4:R67" si="13">SUBSTITUTE(M4,"'","")&amp;" =  "&amp;CHAR(34)&amp;"$_POST["&amp;F4&amp;"] "&amp;CHAR(34)&amp;";"</f>
        <v>$IndustryPerformance            =  "$_POST['IndustryPerformance'] ";</v>
      </c>
      <c r="S4" t="str">
        <f t="shared" ref="S4:S67" si="14">"       "&amp;K4&amp;" =  document.PortersForm."&amp;B4&amp;".value;"</f>
        <v xml:space="preserve">       localStorage.IndustryPerformance            =  document.PortersForm.IndustryPerformance.value;</v>
      </c>
      <c r="T4" t="str">
        <f t="shared" ref="T4:T67" si="15">"         document.PortersForm."&amp;B4&amp;".value"&amp;" =  "&amp;TRIM(K4)&amp;";"</f>
        <v xml:space="preserve">         document.PortersForm.IndustryPerformance.value =  localStorage.IndustryPerformance;</v>
      </c>
      <c r="U4" t="str">
        <f t="shared" ref="U4:U67" si="16">IF(ISERROR(SEARCH("Rating",B4,1)),IF(ISERROR(SEARCH("Comment",B4,1)),IF(ISERROR(SEARCH("Score",B4,1)),"Varchar(150)","INT"),"VarChar(150)"),"varChar(6)")</f>
        <v>Varchar(150)</v>
      </c>
      <c r="V4" t="str">
        <f t="shared" ref="V4:V67" si="17" xml:space="preserve"> "           "&amp;B4&amp;"  "&amp;U4&amp;" NOT NULL,"</f>
        <v xml:space="preserve">           IndustryPerformance  Varchar(150) NOT NULL,</v>
      </c>
      <c r="W4" t="str">
        <f t="shared" ref="W4:W67" si="18">"       "&amp;B4&amp;","</f>
        <v xml:space="preserve">       IndustryPerformance,</v>
      </c>
      <c r="X4" t="str">
        <f t="shared" ref="X4:X67" si="19">"       "&amp;H4&amp;","</f>
        <v xml:space="preserve">       '$IndustryPerformance',</v>
      </c>
    </row>
    <row r="5" spans="1:24" x14ac:dyDescent="0.25">
      <c r="A5">
        <v>3</v>
      </c>
      <c r="B5" t="s">
        <v>167</v>
      </c>
      <c r="C5">
        <f t="shared" si="2"/>
        <v>23</v>
      </c>
      <c r="D5" s="3">
        <f t="shared" si="0"/>
        <v>30</v>
      </c>
      <c r="E5" s="14" t="str">
        <f t="shared" si="3"/>
        <v xml:space="preserve">ThreatsOfNewEntryRating       </v>
      </c>
      <c r="F5" t="str">
        <f t="shared" si="4"/>
        <v>'ThreatsOfNewEntryRating'</v>
      </c>
      <c r="G5" t="str">
        <f t="shared" si="5"/>
        <v>$ThreatsOfNewEntryRating</v>
      </c>
      <c r="H5" t="str">
        <f t="shared" si="6"/>
        <v>'$ThreatsOfNewEntryRating'</v>
      </c>
      <c r="I5">
        <f t="shared" si="7"/>
        <v>26</v>
      </c>
      <c r="J5" s="3">
        <f t="shared" si="1"/>
        <v>33</v>
      </c>
      <c r="K5" s="9" t="str">
        <f t="shared" si="8"/>
        <v xml:space="preserve">localStorage.ThreatsOfNewEntryRating       </v>
      </c>
      <c r="L5" t="s">
        <v>253</v>
      </c>
      <c r="M5" t="str">
        <f t="shared" si="9"/>
        <v xml:space="preserve">'$ThreatsOfNewEntryRating'       </v>
      </c>
      <c r="N5" t="str">
        <f t="shared" si="10"/>
        <v>$ThreatsOfNewEntryRating        = "Medium";// ThreatsOfNewEntry</v>
      </c>
      <c r="O5" t="str">
        <f t="shared" si="11"/>
        <v xml:space="preserve">       $ThreatsOfNewEntryRating        = $row["ThreatsOfNewEntryRating"];</v>
      </c>
      <c r="P5" t="str">
        <f t="shared" ref="P5:P67" si="20">"       if ("&amp;"typeof("&amp;K5&amp;")"&amp;"==  "&amp;CHAR(34)&amp;"undefined"&amp;CHAR(34)&amp;") { "&amp;K5&amp;" = "&amp;IF(RIGHT(B5,5)="Score",0,IF(RIGHT(B5,6)="Rating",CHAR(34)&amp;"Medium"&amp;CHAR(34),CHAR(34)&amp;CHAR(34)))&amp;"};"</f>
        <v xml:space="preserve">       if (typeof(localStorage.ThreatsOfNewEntryRating       )==  "undefined") { localStorage.ThreatsOfNewEntryRating        = "Medium"};</v>
      </c>
      <c r="Q5" t="str">
        <f t="shared" si="12"/>
        <v xml:space="preserve">       localStorage.ThreatsOfNewEntryRating        = "&lt;?php echo $ThreatsOfNewEntryRating?&gt;" ;</v>
      </c>
      <c r="R5" t="str">
        <f t="shared" si="13"/>
        <v>$ThreatsOfNewEntryRating        =  "$_POST['ThreatsOfNewEntryRating'] ";</v>
      </c>
      <c r="S5" t="str">
        <f t="shared" si="14"/>
        <v xml:space="preserve">       localStorage.ThreatsOfNewEntryRating        =  document.PortersForm.ThreatsOfNewEntryRating.value;</v>
      </c>
      <c r="T5" t="str">
        <f t="shared" si="15"/>
        <v xml:space="preserve">         document.PortersForm.ThreatsOfNewEntryRating.value =  localStorage.ThreatsOfNewEntryRating;</v>
      </c>
      <c r="U5" t="str">
        <f t="shared" si="16"/>
        <v>varChar(6)</v>
      </c>
      <c r="V5" t="str">
        <f t="shared" si="17"/>
        <v xml:space="preserve">           ThreatsOfNewEntryRating  varChar(6) NOT NULL,</v>
      </c>
      <c r="W5" t="str">
        <f t="shared" si="18"/>
        <v xml:space="preserve">       ThreatsOfNewEntryRating,</v>
      </c>
      <c r="X5" t="str">
        <f t="shared" si="19"/>
        <v xml:space="preserve">       '$ThreatsOfNewEntryRating',</v>
      </c>
    </row>
    <row r="6" spans="1:24" x14ac:dyDescent="0.25">
      <c r="A6">
        <v>4</v>
      </c>
      <c r="B6" t="s">
        <v>168</v>
      </c>
      <c r="C6">
        <f t="shared" si="2"/>
        <v>22</v>
      </c>
      <c r="D6" s="3">
        <f t="shared" si="0"/>
        <v>30</v>
      </c>
      <c r="E6" s="14" t="str">
        <f t="shared" si="3"/>
        <v xml:space="preserve">ThreatsOfNewEntryScore        </v>
      </c>
      <c r="F6" t="str">
        <f t="shared" si="4"/>
        <v>'ThreatsOfNewEntryScore'</v>
      </c>
      <c r="G6" t="str">
        <f t="shared" si="5"/>
        <v>$ThreatsOfNewEntryScore</v>
      </c>
      <c r="H6" t="str">
        <f t="shared" si="6"/>
        <v>'$ThreatsOfNewEntryScore'</v>
      </c>
      <c r="I6">
        <f t="shared" si="7"/>
        <v>25</v>
      </c>
      <c r="J6" s="3">
        <f t="shared" si="1"/>
        <v>33</v>
      </c>
      <c r="K6" s="9" t="str">
        <f t="shared" si="8"/>
        <v xml:space="preserve">localStorage.ThreatsOfNewEntryScore        </v>
      </c>
      <c r="L6" t="s">
        <v>253</v>
      </c>
      <c r="M6" t="str">
        <f t="shared" si="9"/>
        <v xml:space="preserve">'$ThreatsOfNewEntryScore'        </v>
      </c>
      <c r="N6" t="str">
        <f t="shared" si="10"/>
        <v>$ThreatsOfNewEntryScore         = 0       ;// ThreatsOfNewEntry</v>
      </c>
      <c r="O6" t="str">
        <f t="shared" si="11"/>
        <v xml:space="preserve">       $ThreatsOfNewEntryScore         = $row["ThreatsOfNewEntryScore"];</v>
      </c>
      <c r="P6" t="str">
        <f t="shared" si="20"/>
        <v xml:space="preserve">       if (typeof(localStorage.ThreatsOfNewEntryScore        )==  "undefined") { localStorage.ThreatsOfNewEntryScore         = 0};</v>
      </c>
      <c r="Q6" t="str">
        <f t="shared" si="12"/>
        <v xml:space="preserve">       localStorage.ThreatsOfNewEntryScore         = "&lt;?php echo $ThreatsOfNewEntryScore?&gt;" ;</v>
      </c>
      <c r="R6" t="str">
        <f t="shared" si="13"/>
        <v>$ThreatsOfNewEntryScore         =  "$_POST['ThreatsOfNewEntryScore'] ";</v>
      </c>
      <c r="S6" t="str">
        <f t="shared" si="14"/>
        <v xml:space="preserve">       localStorage.ThreatsOfNewEntryScore         =  document.PortersForm.ThreatsOfNewEntryScore.value;</v>
      </c>
      <c r="T6" t="str">
        <f t="shared" si="15"/>
        <v xml:space="preserve">         document.PortersForm.ThreatsOfNewEntryScore.value =  localStorage.ThreatsOfNewEntryScore;</v>
      </c>
      <c r="U6" t="str">
        <f t="shared" si="16"/>
        <v>INT</v>
      </c>
      <c r="V6" t="str">
        <f t="shared" si="17"/>
        <v xml:space="preserve">           ThreatsOfNewEntryScore  INT NOT NULL,</v>
      </c>
      <c r="W6" t="str">
        <f t="shared" si="18"/>
        <v xml:space="preserve">       ThreatsOfNewEntryScore,</v>
      </c>
      <c r="X6" t="str">
        <f t="shared" si="19"/>
        <v xml:space="preserve">       '$ThreatsOfNewEntryScore',</v>
      </c>
    </row>
    <row r="7" spans="1:24" x14ac:dyDescent="0.25">
      <c r="A7">
        <v>5</v>
      </c>
      <c r="B7" t="s">
        <v>169</v>
      </c>
      <c r="C7">
        <f t="shared" si="2"/>
        <v>16</v>
      </c>
      <c r="D7" s="3">
        <f t="shared" si="0"/>
        <v>30</v>
      </c>
      <c r="E7" s="14" t="str">
        <f t="shared" si="3"/>
        <v xml:space="preserve">EntryCostsRating              </v>
      </c>
      <c r="F7" t="str">
        <f t="shared" si="4"/>
        <v>'EntryCostsRating'</v>
      </c>
      <c r="G7" t="str">
        <f t="shared" si="5"/>
        <v>$EntryCostsRating</v>
      </c>
      <c r="H7" t="str">
        <f t="shared" si="6"/>
        <v>'$EntryCostsRating'</v>
      </c>
      <c r="I7">
        <f t="shared" si="7"/>
        <v>19</v>
      </c>
      <c r="J7" s="3">
        <f t="shared" si="1"/>
        <v>33</v>
      </c>
      <c r="K7" s="9" t="str">
        <f t="shared" si="8"/>
        <v xml:space="preserve">localStorage.EntryCostsRating              </v>
      </c>
      <c r="L7" t="s">
        <v>253</v>
      </c>
      <c r="M7" t="str">
        <f t="shared" si="9"/>
        <v xml:space="preserve">'$EntryCostsRating'              </v>
      </c>
      <c r="N7" t="str">
        <f t="shared" si="10"/>
        <v>$EntryCostsRating               = "Medium";// ThreatsOfNewEntry</v>
      </c>
      <c r="O7" t="str">
        <f t="shared" si="11"/>
        <v xml:space="preserve">       $EntryCostsRating               = $row["EntryCostsRating"];</v>
      </c>
      <c r="P7" t="str">
        <f t="shared" si="20"/>
        <v xml:space="preserve">       if (typeof(localStorage.EntryCostsRating              )==  "undefined") { localStorage.EntryCostsRating               = "Medium"};</v>
      </c>
      <c r="Q7" t="str">
        <f t="shared" si="12"/>
        <v xml:space="preserve">       localStorage.EntryCostsRating               = "&lt;?php echo $EntryCostsRating?&gt;" ;</v>
      </c>
      <c r="R7" t="str">
        <f t="shared" si="13"/>
        <v>$EntryCostsRating               =  "$_POST['EntryCostsRating'] ";</v>
      </c>
      <c r="S7" t="str">
        <f t="shared" si="14"/>
        <v xml:space="preserve">       localStorage.EntryCostsRating               =  document.PortersForm.EntryCostsRating.value;</v>
      </c>
      <c r="T7" t="str">
        <f t="shared" si="15"/>
        <v xml:space="preserve">         document.PortersForm.EntryCostsRating.value =  localStorage.EntryCostsRating;</v>
      </c>
      <c r="U7" t="str">
        <f t="shared" si="16"/>
        <v>varChar(6)</v>
      </c>
      <c r="V7" t="str">
        <f t="shared" si="17"/>
        <v xml:space="preserve">           EntryCostsRating  varChar(6) NOT NULL,</v>
      </c>
      <c r="W7" t="str">
        <f t="shared" si="18"/>
        <v xml:space="preserve">       EntryCostsRating,</v>
      </c>
      <c r="X7" t="str">
        <f t="shared" si="19"/>
        <v xml:space="preserve">       '$EntryCostsRating',</v>
      </c>
    </row>
    <row r="8" spans="1:24" x14ac:dyDescent="0.25">
      <c r="A8">
        <v>6</v>
      </c>
      <c r="B8" t="s">
        <v>170</v>
      </c>
      <c r="C8">
        <f t="shared" si="2"/>
        <v>15</v>
      </c>
      <c r="D8" s="3">
        <f t="shared" si="0"/>
        <v>30</v>
      </c>
      <c r="E8" s="14" t="str">
        <f t="shared" si="3"/>
        <v xml:space="preserve">EntryCostsScore               </v>
      </c>
      <c r="F8" t="str">
        <f t="shared" si="4"/>
        <v>'EntryCostsScore'</v>
      </c>
      <c r="G8" t="str">
        <f t="shared" si="5"/>
        <v>$EntryCostsScore</v>
      </c>
      <c r="H8" t="str">
        <f t="shared" si="6"/>
        <v>'$EntryCostsScore'</v>
      </c>
      <c r="I8">
        <f t="shared" si="7"/>
        <v>18</v>
      </c>
      <c r="J8" s="3">
        <f t="shared" si="1"/>
        <v>33</v>
      </c>
      <c r="K8" s="9" t="str">
        <f t="shared" si="8"/>
        <v xml:space="preserve">localStorage.EntryCostsScore               </v>
      </c>
      <c r="L8" t="s">
        <v>253</v>
      </c>
      <c r="M8" t="str">
        <f t="shared" si="9"/>
        <v xml:space="preserve">'$EntryCostsScore'               </v>
      </c>
      <c r="N8" t="str">
        <f t="shared" si="10"/>
        <v>$EntryCostsScore                = 0       ;// ThreatsOfNewEntry</v>
      </c>
      <c r="O8" t="str">
        <f t="shared" si="11"/>
        <v xml:space="preserve">       $EntryCostsScore                = $row["EntryCostsScore"];</v>
      </c>
      <c r="P8" t="str">
        <f t="shared" si="20"/>
        <v xml:space="preserve">       if (typeof(localStorage.EntryCostsScore               )==  "undefined") { localStorage.EntryCostsScore                = 0};</v>
      </c>
      <c r="Q8" t="str">
        <f t="shared" si="12"/>
        <v xml:space="preserve">       localStorage.EntryCostsScore                = "&lt;?php echo $EntryCostsScore?&gt;" ;</v>
      </c>
      <c r="R8" t="str">
        <f t="shared" si="13"/>
        <v>$EntryCostsScore                =  "$_POST['EntryCostsScore'] ";</v>
      </c>
      <c r="S8" t="str">
        <f t="shared" si="14"/>
        <v xml:space="preserve">       localStorage.EntryCostsScore                =  document.PortersForm.EntryCostsScore.value;</v>
      </c>
      <c r="T8" t="str">
        <f t="shared" si="15"/>
        <v xml:space="preserve">         document.PortersForm.EntryCostsScore.value =  localStorage.EntryCostsScore;</v>
      </c>
      <c r="U8" t="str">
        <f t="shared" si="16"/>
        <v>INT</v>
      </c>
      <c r="V8" t="str">
        <f t="shared" si="17"/>
        <v xml:space="preserve">           EntryCostsScore  INT NOT NULL,</v>
      </c>
      <c r="W8" t="str">
        <f t="shared" si="18"/>
        <v xml:space="preserve">       EntryCostsScore,</v>
      </c>
      <c r="X8" t="str">
        <f t="shared" si="19"/>
        <v xml:space="preserve">       '$EntryCostsScore',</v>
      </c>
    </row>
    <row r="9" spans="1:24" x14ac:dyDescent="0.25">
      <c r="A9">
        <v>7</v>
      </c>
      <c r="B9" t="s">
        <v>171</v>
      </c>
      <c r="C9">
        <f t="shared" si="2"/>
        <v>17</v>
      </c>
      <c r="D9" s="3">
        <f t="shared" si="0"/>
        <v>30</v>
      </c>
      <c r="E9" s="14" t="str">
        <f t="shared" si="3"/>
        <v xml:space="preserve">EntryCostsComment             </v>
      </c>
      <c r="F9" t="str">
        <f t="shared" si="4"/>
        <v>'EntryCostsComment'</v>
      </c>
      <c r="G9" t="str">
        <f t="shared" si="5"/>
        <v>$EntryCostsComment</v>
      </c>
      <c r="H9" t="str">
        <f t="shared" si="6"/>
        <v>'$EntryCostsComment'</v>
      </c>
      <c r="I9">
        <f t="shared" si="7"/>
        <v>20</v>
      </c>
      <c r="J9" s="3">
        <f t="shared" si="1"/>
        <v>33</v>
      </c>
      <c r="K9" s="9" t="str">
        <f t="shared" si="8"/>
        <v xml:space="preserve">localStorage.EntryCostsComment             </v>
      </c>
      <c r="L9" t="s">
        <v>253</v>
      </c>
      <c r="M9" t="str">
        <f t="shared" si="9"/>
        <v xml:space="preserve">'$EntryCostsComment'             </v>
      </c>
      <c r="N9" t="str">
        <f t="shared" si="10"/>
        <v>$EntryCostsComment              = "Medium";// ThreatsOfNewEntry</v>
      </c>
      <c r="O9" t="str">
        <f t="shared" si="11"/>
        <v xml:space="preserve">       $EntryCostsComment              = $row["EntryCostsComment"];</v>
      </c>
      <c r="P9" t="str">
        <f t="shared" si="20"/>
        <v xml:space="preserve">       if (typeof(localStorage.EntryCostsComment             )==  "undefined") { localStorage.EntryCostsComment              = ""};</v>
      </c>
      <c r="Q9" t="str">
        <f t="shared" si="12"/>
        <v xml:space="preserve">       localStorage.EntryCostsComment              = "&lt;?php echo $EntryCostsComment?&gt;" ;</v>
      </c>
      <c r="R9" t="str">
        <f t="shared" si="13"/>
        <v>$EntryCostsComment              =  "$_POST['EntryCostsComment'] ";</v>
      </c>
      <c r="S9" t="str">
        <f t="shared" si="14"/>
        <v xml:space="preserve">       localStorage.EntryCostsComment              =  document.PortersForm.EntryCostsComment.value;</v>
      </c>
      <c r="T9" t="str">
        <f t="shared" si="15"/>
        <v xml:space="preserve">         document.PortersForm.EntryCostsComment.value =  localStorage.EntryCostsComment;</v>
      </c>
      <c r="U9" t="str">
        <f t="shared" si="16"/>
        <v>VarChar(150)</v>
      </c>
      <c r="V9" t="str">
        <f t="shared" si="17"/>
        <v xml:space="preserve">           EntryCostsComment  VarChar(150) NOT NULL,</v>
      </c>
      <c r="W9" t="str">
        <f t="shared" si="18"/>
        <v xml:space="preserve">       EntryCostsComment,</v>
      </c>
      <c r="X9" t="str">
        <f t="shared" si="19"/>
        <v xml:space="preserve">       '$EntryCostsComment',</v>
      </c>
    </row>
    <row r="10" spans="1:24" x14ac:dyDescent="0.25">
      <c r="A10">
        <v>8</v>
      </c>
      <c r="B10" t="s">
        <v>172</v>
      </c>
      <c r="C10">
        <f t="shared" si="2"/>
        <v>25</v>
      </c>
      <c r="D10" s="3">
        <f t="shared" si="0"/>
        <v>30</v>
      </c>
      <c r="E10" s="14" t="str">
        <f t="shared" si="3"/>
        <v xml:space="preserve">SpecialistKnowledgeRating     </v>
      </c>
      <c r="F10" t="str">
        <f t="shared" si="4"/>
        <v>'SpecialistKnowledgeRating'</v>
      </c>
      <c r="G10" t="str">
        <f t="shared" si="5"/>
        <v>$SpecialistKnowledgeRating</v>
      </c>
      <c r="H10" t="str">
        <f t="shared" si="6"/>
        <v>'$SpecialistKnowledgeRating'</v>
      </c>
      <c r="I10">
        <f t="shared" si="7"/>
        <v>28</v>
      </c>
      <c r="J10" s="3">
        <f t="shared" si="1"/>
        <v>33</v>
      </c>
      <c r="K10" s="9" t="str">
        <f t="shared" si="8"/>
        <v xml:space="preserve">localStorage.SpecialistKnowledgeRating     </v>
      </c>
      <c r="L10" t="s">
        <v>253</v>
      </c>
      <c r="M10" t="str">
        <f t="shared" si="9"/>
        <v xml:space="preserve">'$SpecialistKnowledgeRating'     </v>
      </c>
      <c r="N10" t="str">
        <f t="shared" si="10"/>
        <v>$SpecialistKnowledgeRating      = "Medium";// ThreatsOfNewEntry</v>
      </c>
      <c r="O10" t="str">
        <f t="shared" si="11"/>
        <v xml:space="preserve">       $SpecialistKnowledgeRating      = $row["SpecialistKnowledgeRating"];</v>
      </c>
      <c r="P10" t="str">
        <f t="shared" si="20"/>
        <v xml:space="preserve">       if (typeof(localStorage.SpecialistKnowledgeRating     )==  "undefined") { localStorage.SpecialistKnowledgeRating      = "Medium"};</v>
      </c>
      <c r="Q10" t="str">
        <f t="shared" si="12"/>
        <v xml:space="preserve">       localStorage.SpecialistKnowledgeRating      = "&lt;?php echo $SpecialistKnowledgeRating?&gt;" ;</v>
      </c>
      <c r="R10" t="str">
        <f t="shared" si="13"/>
        <v>$SpecialistKnowledgeRating      =  "$_POST['SpecialistKnowledgeRating'] ";</v>
      </c>
      <c r="S10" t="str">
        <f t="shared" si="14"/>
        <v xml:space="preserve">       localStorage.SpecialistKnowledgeRating      =  document.PortersForm.SpecialistKnowledgeRating.value;</v>
      </c>
      <c r="T10" t="str">
        <f t="shared" si="15"/>
        <v xml:space="preserve">         document.PortersForm.SpecialistKnowledgeRating.value =  localStorage.SpecialistKnowledgeRating;</v>
      </c>
      <c r="U10" t="str">
        <f t="shared" si="16"/>
        <v>varChar(6)</v>
      </c>
      <c r="V10" t="str">
        <f t="shared" si="17"/>
        <v xml:space="preserve">           SpecialistKnowledgeRating  varChar(6) NOT NULL,</v>
      </c>
      <c r="W10" t="str">
        <f t="shared" si="18"/>
        <v xml:space="preserve">       SpecialistKnowledgeRating,</v>
      </c>
      <c r="X10" t="str">
        <f t="shared" si="19"/>
        <v xml:space="preserve">       '$SpecialistKnowledgeRating',</v>
      </c>
    </row>
    <row r="11" spans="1:24" x14ac:dyDescent="0.25">
      <c r="A11">
        <v>9</v>
      </c>
      <c r="B11" t="s">
        <v>173</v>
      </c>
      <c r="C11">
        <f t="shared" si="2"/>
        <v>21</v>
      </c>
      <c r="D11" s="3">
        <f t="shared" si="0"/>
        <v>30</v>
      </c>
      <c r="E11" s="14" t="str">
        <f t="shared" si="3"/>
        <v xml:space="preserve">SpecialKnowledgeScore         </v>
      </c>
      <c r="F11" t="str">
        <f t="shared" si="4"/>
        <v>'SpecialKnowledgeScore'</v>
      </c>
      <c r="G11" t="str">
        <f t="shared" si="5"/>
        <v>$SpecialKnowledgeScore</v>
      </c>
      <c r="H11" t="str">
        <f t="shared" si="6"/>
        <v>'$SpecialKnowledgeScore'</v>
      </c>
      <c r="I11">
        <f t="shared" si="7"/>
        <v>24</v>
      </c>
      <c r="J11" s="3">
        <f t="shared" si="1"/>
        <v>33</v>
      </c>
      <c r="K11" s="9" t="str">
        <f t="shared" si="8"/>
        <v xml:space="preserve">localStorage.SpecialKnowledgeScore         </v>
      </c>
      <c r="L11" t="s">
        <v>253</v>
      </c>
      <c r="M11" t="str">
        <f t="shared" si="9"/>
        <v xml:space="preserve">'$SpecialKnowledgeScore'         </v>
      </c>
      <c r="N11" t="str">
        <f t="shared" si="10"/>
        <v>$SpecialKnowledgeScore          = 0       ;// ThreatsOfNewEntry</v>
      </c>
      <c r="O11" t="str">
        <f t="shared" si="11"/>
        <v xml:space="preserve">       $SpecialKnowledgeScore          = $row["SpecialKnowledgeScore"];</v>
      </c>
      <c r="P11" t="str">
        <f t="shared" si="20"/>
        <v xml:space="preserve">       if (typeof(localStorage.SpecialKnowledgeScore         )==  "undefined") { localStorage.SpecialKnowledgeScore          = 0};</v>
      </c>
      <c r="Q11" t="str">
        <f t="shared" si="12"/>
        <v xml:space="preserve">       localStorage.SpecialKnowledgeScore          = "&lt;?php echo $SpecialKnowledgeScore?&gt;" ;</v>
      </c>
      <c r="R11" t="str">
        <f t="shared" si="13"/>
        <v>$SpecialKnowledgeScore          =  "$_POST['SpecialKnowledgeScore'] ";</v>
      </c>
      <c r="S11" t="str">
        <f t="shared" si="14"/>
        <v xml:space="preserve">       localStorage.SpecialKnowledgeScore          =  document.PortersForm.SpecialKnowledgeScore.value;</v>
      </c>
      <c r="T11" t="str">
        <f t="shared" si="15"/>
        <v xml:space="preserve">         document.PortersForm.SpecialKnowledgeScore.value =  localStorage.SpecialKnowledgeScore;</v>
      </c>
      <c r="U11" t="str">
        <f t="shared" si="16"/>
        <v>INT</v>
      </c>
      <c r="V11" t="str">
        <f t="shared" si="17"/>
        <v xml:space="preserve">           SpecialKnowledgeScore  INT NOT NULL,</v>
      </c>
      <c r="W11" t="str">
        <f t="shared" si="18"/>
        <v xml:space="preserve">       SpecialKnowledgeScore,</v>
      </c>
      <c r="X11" t="str">
        <f t="shared" si="19"/>
        <v xml:space="preserve">       '$SpecialKnowledgeScore',</v>
      </c>
    </row>
    <row r="12" spans="1:24" x14ac:dyDescent="0.25">
      <c r="A12">
        <v>10</v>
      </c>
      <c r="B12" t="s">
        <v>174</v>
      </c>
      <c r="C12">
        <f t="shared" si="2"/>
        <v>26</v>
      </c>
      <c r="D12" s="3">
        <f t="shared" si="0"/>
        <v>30</v>
      </c>
      <c r="E12" s="14" t="str">
        <f t="shared" si="3"/>
        <v xml:space="preserve">SpecialistKnowledgeComment    </v>
      </c>
      <c r="F12" t="str">
        <f t="shared" si="4"/>
        <v>'SpecialistKnowledgeComment'</v>
      </c>
      <c r="G12" t="str">
        <f t="shared" si="5"/>
        <v>$SpecialistKnowledgeComment</v>
      </c>
      <c r="H12" t="str">
        <f t="shared" si="6"/>
        <v>'$SpecialistKnowledgeComment'</v>
      </c>
      <c r="I12">
        <f t="shared" si="7"/>
        <v>29</v>
      </c>
      <c r="J12" s="3">
        <f t="shared" si="1"/>
        <v>33</v>
      </c>
      <c r="K12" s="9" t="str">
        <f t="shared" si="8"/>
        <v xml:space="preserve">localStorage.SpecialistKnowledgeComment    </v>
      </c>
      <c r="L12" t="s">
        <v>253</v>
      </c>
      <c r="M12" t="str">
        <f t="shared" si="9"/>
        <v xml:space="preserve">'$SpecialistKnowledgeComment'    </v>
      </c>
      <c r="N12" t="str">
        <f t="shared" si="10"/>
        <v>$SpecialistKnowledgeComment     = "Medium";// ThreatsOfNewEntry</v>
      </c>
      <c r="O12" t="str">
        <f t="shared" si="11"/>
        <v xml:space="preserve">       $SpecialistKnowledgeComment     = $row["SpecialistKnowledgeComment"];</v>
      </c>
      <c r="P12" t="str">
        <f t="shared" si="20"/>
        <v xml:space="preserve">       if (typeof(localStorage.SpecialistKnowledgeComment    )==  "undefined") { localStorage.SpecialistKnowledgeComment     = ""};</v>
      </c>
      <c r="Q12" t="str">
        <f t="shared" si="12"/>
        <v xml:space="preserve">       localStorage.SpecialistKnowledgeComment     = "&lt;?php echo $SpecialistKnowledgeComment?&gt;" ;</v>
      </c>
      <c r="R12" t="str">
        <f t="shared" si="13"/>
        <v>$SpecialistKnowledgeComment     =  "$_POST['SpecialistKnowledgeComment'] ";</v>
      </c>
      <c r="S12" t="str">
        <f t="shared" si="14"/>
        <v xml:space="preserve">       localStorage.SpecialistKnowledgeComment     =  document.PortersForm.SpecialistKnowledgeComment.value;</v>
      </c>
      <c r="T12" t="str">
        <f t="shared" si="15"/>
        <v xml:space="preserve">         document.PortersForm.SpecialistKnowledgeComment.value =  localStorage.SpecialistKnowledgeComment;</v>
      </c>
      <c r="U12" t="str">
        <f t="shared" si="16"/>
        <v>VarChar(150)</v>
      </c>
      <c r="V12" t="str">
        <f t="shared" si="17"/>
        <v xml:space="preserve">           SpecialistKnowledgeComment  VarChar(150) NOT NULL,</v>
      </c>
      <c r="W12" t="str">
        <f t="shared" si="18"/>
        <v xml:space="preserve">       SpecialistKnowledgeComment,</v>
      </c>
      <c r="X12" t="str">
        <f t="shared" si="19"/>
        <v xml:space="preserve">       '$SpecialistKnowledgeComment',</v>
      </c>
    </row>
    <row r="13" spans="1:24" x14ac:dyDescent="0.25">
      <c r="A13">
        <v>11</v>
      </c>
      <c r="B13" t="s">
        <v>175</v>
      </c>
      <c r="C13">
        <f t="shared" si="2"/>
        <v>22</v>
      </c>
      <c r="D13" s="3">
        <f t="shared" si="0"/>
        <v>30</v>
      </c>
      <c r="E13" s="14" t="str">
        <f t="shared" si="3"/>
        <v xml:space="preserve">EconomiesOfScaleRating        </v>
      </c>
      <c r="F13" t="str">
        <f t="shared" si="4"/>
        <v>'EconomiesOfScaleRating'</v>
      </c>
      <c r="G13" t="str">
        <f t="shared" si="5"/>
        <v>$EconomiesOfScaleRating</v>
      </c>
      <c r="H13" t="str">
        <f t="shared" si="6"/>
        <v>'$EconomiesOfScaleRating'</v>
      </c>
      <c r="I13">
        <f t="shared" si="7"/>
        <v>25</v>
      </c>
      <c r="J13" s="3">
        <f t="shared" si="1"/>
        <v>33</v>
      </c>
      <c r="K13" s="9" t="str">
        <f t="shared" si="8"/>
        <v xml:space="preserve">localStorage.EconomiesOfScaleRating        </v>
      </c>
      <c r="L13" t="s">
        <v>253</v>
      </c>
      <c r="M13" t="str">
        <f t="shared" si="9"/>
        <v xml:space="preserve">'$EconomiesOfScaleRating'        </v>
      </c>
      <c r="N13" t="str">
        <f t="shared" si="10"/>
        <v>$EconomiesOfScaleRating         = "Medium";// ThreatsOfNewEntry</v>
      </c>
      <c r="O13" t="str">
        <f t="shared" si="11"/>
        <v xml:space="preserve">       $EconomiesOfScaleRating         = $row["EconomiesOfScaleRating"];</v>
      </c>
      <c r="P13" t="str">
        <f t="shared" si="20"/>
        <v xml:space="preserve">       if (typeof(localStorage.EconomiesOfScaleRating        )==  "undefined") { localStorage.EconomiesOfScaleRating         = "Medium"};</v>
      </c>
      <c r="Q13" t="str">
        <f t="shared" si="12"/>
        <v xml:space="preserve">       localStorage.EconomiesOfScaleRating         = "&lt;?php echo $EconomiesOfScaleRating?&gt;" ;</v>
      </c>
      <c r="R13" t="str">
        <f t="shared" si="13"/>
        <v>$EconomiesOfScaleRating         =  "$_POST['EconomiesOfScaleRating'] ";</v>
      </c>
      <c r="S13" t="str">
        <f t="shared" si="14"/>
        <v xml:space="preserve">       localStorage.EconomiesOfScaleRating         =  document.PortersForm.EconomiesOfScaleRating.value;</v>
      </c>
      <c r="T13" t="str">
        <f t="shared" si="15"/>
        <v xml:space="preserve">         document.PortersForm.EconomiesOfScaleRating.value =  localStorage.EconomiesOfScaleRating;</v>
      </c>
      <c r="U13" t="str">
        <f t="shared" si="16"/>
        <v>varChar(6)</v>
      </c>
      <c r="V13" t="str">
        <f t="shared" si="17"/>
        <v xml:space="preserve">           EconomiesOfScaleRating  varChar(6) NOT NULL,</v>
      </c>
      <c r="W13" t="str">
        <f t="shared" si="18"/>
        <v xml:space="preserve">       EconomiesOfScaleRating,</v>
      </c>
      <c r="X13" t="str">
        <f t="shared" si="19"/>
        <v xml:space="preserve">       '$EconomiesOfScaleRating',</v>
      </c>
    </row>
    <row r="14" spans="1:24" x14ac:dyDescent="0.25">
      <c r="A14">
        <v>12</v>
      </c>
      <c r="B14" t="s">
        <v>176</v>
      </c>
      <c r="C14">
        <f t="shared" si="2"/>
        <v>21</v>
      </c>
      <c r="D14" s="3">
        <f t="shared" si="0"/>
        <v>30</v>
      </c>
      <c r="E14" s="14" t="str">
        <f t="shared" si="3"/>
        <v xml:space="preserve">EconomiesOfScaleScore         </v>
      </c>
      <c r="F14" t="str">
        <f t="shared" si="4"/>
        <v>'EconomiesOfScaleScore'</v>
      </c>
      <c r="G14" t="str">
        <f t="shared" si="5"/>
        <v>$EconomiesOfScaleScore</v>
      </c>
      <c r="H14" t="str">
        <f t="shared" si="6"/>
        <v>'$EconomiesOfScaleScore'</v>
      </c>
      <c r="I14">
        <f t="shared" si="7"/>
        <v>24</v>
      </c>
      <c r="J14" s="3">
        <f t="shared" si="1"/>
        <v>33</v>
      </c>
      <c r="K14" s="9" t="str">
        <f t="shared" si="8"/>
        <v xml:space="preserve">localStorage.EconomiesOfScaleScore         </v>
      </c>
      <c r="L14" t="s">
        <v>253</v>
      </c>
      <c r="M14" t="str">
        <f t="shared" si="9"/>
        <v xml:space="preserve">'$EconomiesOfScaleScore'         </v>
      </c>
      <c r="N14" t="str">
        <f t="shared" si="10"/>
        <v>$EconomiesOfScaleScore          = 0       ;// ThreatsOfNewEntry</v>
      </c>
      <c r="O14" t="str">
        <f t="shared" si="11"/>
        <v xml:space="preserve">       $EconomiesOfScaleScore          = $row["EconomiesOfScaleScore"];</v>
      </c>
      <c r="P14" t="str">
        <f t="shared" si="20"/>
        <v xml:space="preserve">       if (typeof(localStorage.EconomiesOfScaleScore         )==  "undefined") { localStorage.EconomiesOfScaleScore          = 0};</v>
      </c>
      <c r="Q14" t="str">
        <f t="shared" si="12"/>
        <v xml:space="preserve">       localStorage.EconomiesOfScaleScore          = "&lt;?php echo $EconomiesOfScaleScore?&gt;" ;</v>
      </c>
      <c r="R14" t="str">
        <f t="shared" si="13"/>
        <v>$EconomiesOfScaleScore          =  "$_POST['EconomiesOfScaleScore'] ";</v>
      </c>
      <c r="S14" t="str">
        <f t="shared" si="14"/>
        <v xml:space="preserve">       localStorage.EconomiesOfScaleScore          =  document.PortersForm.EconomiesOfScaleScore.value;</v>
      </c>
      <c r="T14" t="str">
        <f t="shared" si="15"/>
        <v xml:space="preserve">         document.PortersForm.EconomiesOfScaleScore.value =  localStorage.EconomiesOfScaleScore;</v>
      </c>
      <c r="U14" t="str">
        <f t="shared" si="16"/>
        <v>INT</v>
      </c>
      <c r="V14" t="str">
        <f t="shared" si="17"/>
        <v xml:space="preserve">           EconomiesOfScaleScore  INT NOT NULL,</v>
      </c>
      <c r="W14" t="str">
        <f t="shared" si="18"/>
        <v xml:space="preserve">       EconomiesOfScaleScore,</v>
      </c>
      <c r="X14" t="str">
        <f t="shared" si="19"/>
        <v xml:space="preserve">       '$EconomiesOfScaleScore',</v>
      </c>
    </row>
    <row r="15" spans="1:24" x14ac:dyDescent="0.25">
      <c r="A15">
        <v>13</v>
      </c>
      <c r="B15" t="s">
        <v>177</v>
      </c>
      <c r="C15">
        <f t="shared" si="2"/>
        <v>23</v>
      </c>
      <c r="D15" s="3">
        <f t="shared" si="0"/>
        <v>30</v>
      </c>
      <c r="E15" s="14" t="str">
        <f t="shared" si="3"/>
        <v xml:space="preserve">EconomiesOfScaleComment       </v>
      </c>
      <c r="F15" t="str">
        <f t="shared" si="4"/>
        <v>'EconomiesOfScaleComment'</v>
      </c>
      <c r="G15" t="str">
        <f t="shared" si="5"/>
        <v>$EconomiesOfScaleComment</v>
      </c>
      <c r="H15" t="str">
        <f t="shared" si="6"/>
        <v>'$EconomiesOfScaleComment'</v>
      </c>
      <c r="I15">
        <f t="shared" si="7"/>
        <v>26</v>
      </c>
      <c r="J15" s="3">
        <f t="shared" si="1"/>
        <v>33</v>
      </c>
      <c r="K15" s="9" t="str">
        <f t="shared" si="8"/>
        <v xml:space="preserve">localStorage.EconomiesOfScaleComment       </v>
      </c>
      <c r="L15" t="s">
        <v>253</v>
      </c>
      <c r="M15" t="str">
        <f t="shared" si="9"/>
        <v xml:space="preserve">'$EconomiesOfScaleComment'       </v>
      </c>
      <c r="N15" t="str">
        <f t="shared" si="10"/>
        <v>$EconomiesOfScaleComment        = "Medium";// ThreatsOfNewEntry</v>
      </c>
      <c r="O15" t="str">
        <f t="shared" si="11"/>
        <v xml:space="preserve">       $EconomiesOfScaleComment        = $row["EconomiesOfScaleComment"];</v>
      </c>
      <c r="P15" t="str">
        <f t="shared" si="20"/>
        <v xml:space="preserve">       if (typeof(localStorage.EconomiesOfScaleComment       )==  "undefined") { localStorage.EconomiesOfScaleComment        = ""};</v>
      </c>
      <c r="Q15" t="str">
        <f t="shared" si="12"/>
        <v xml:space="preserve">       localStorage.EconomiesOfScaleComment        = "&lt;?php echo $EconomiesOfScaleComment?&gt;" ;</v>
      </c>
      <c r="R15" t="str">
        <f t="shared" si="13"/>
        <v>$EconomiesOfScaleComment        =  "$_POST['EconomiesOfScaleComment'] ";</v>
      </c>
      <c r="S15" t="str">
        <f t="shared" si="14"/>
        <v xml:space="preserve">       localStorage.EconomiesOfScaleComment        =  document.PortersForm.EconomiesOfScaleComment.value;</v>
      </c>
      <c r="T15" t="str">
        <f t="shared" si="15"/>
        <v xml:space="preserve">         document.PortersForm.EconomiesOfScaleComment.value =  localStorage.EconomiesOfScaleComment;</v>
      </c>
      <c r="U15" t="str">
        <f t="shared" si="16"/>
        <v>VarChar(150)</v>
      </c>
      <c r="V15" t="str">
        <f t="shared" si="17"/>
        <v xml:space="preserve">           EconomiesOfScaleComment  VarChar(150) NOT NULL,</v>
      </c>
      <c r="W15" t="str">
        <f t="shared" si="18"/>
        <v xml:space="preserve">       EconomiesOfScaleComment,</v>
      </c>
      <c r="X15" t="str">
        <f t="shared" si="19"/>
        <v xml:space="preserve">       '$EconomiesOfScaleComment',</v>
      </c>
    </row>
    <row r="16" spans="1:24" x14ac:dyDescent="0.25">
      <c r="A16">
        <v>14</v>
      </c>
      <c r="B16" t="s">
        <v>178</v>
      </c>
      <c r="C16">
        <f t="shared" si="2"/>
        <v>20</v>
      </c>
      <c r="D16" s="3">
        <f t="shared" si="0"/>
        <v>30</v>
      </c>
      <c r="E16" s="14" t="str">
        <f t="shared" si="3"/>
        <v xml:space="preserve">CostAdvantagesRating          </v>
      </c>
      <c r="F16" t="str">
        <f t="shared" si="4"/>
        <v>'CostAdvantagesRating'</v>
      </c>
      <c r="G16" t="str">
        <f t="shared" si="5"/>
        <v>$CostAdvantagesRating</v>
      </c>
      <c r="H16" t="str">
        <f t="shared" si="6"/>
        <v>'$CostAdvantagesRating'</v>
      </c>
      <c r="I16">
        <f t="shared" si="7"/>
        <v>23</v>
      </c>
      <c r="J16" s="3">
        <f t="shared" si="1"/>
        <v>33</v>
      </c>
      <c r="K16" s="9" t="str">
        <f t="shared" si="8"/>
        <v xml:space="preserve">localStorage.CostAdvantagesRating          </v>
      </c>
      <c r="L16" t="s">
        <v>253</v>
      </c>
      <c r="M16" t="str">
        <f t="shared" si="9"/>
        <v xml:space="preserve">'$CostAdvantagesRating'          </v>
      </c>
      <c r="N16" t="str">
        <f t="shared" si="10"/>
        <v>$CostAdvantagesRating           = "Medium";// ThreatsOfNewEntry</v>
      </c>
      <c r="O16" t="str">
        <f t="shared" si="11"/>
        <v xml:space="preserve">       $CostAdvantagesRating           = $row["CostAdvantagesRating"];</v>
      </c>
      <c r="P16" t="str">
        <f t="shared" si="20"/>
        <v xml:space="preserve">       if (typeof(localStorage.CostAdvantagesRating          )==  "undefined") { localStorage.CostAdvantagesRating           = "Medium"};</v>
      </c>
      <c r="Q16" t="str">
        <f t="shared" si="12"/>
        <v xml:space="preserve">       localStorage.CostAdvantagesRating           = "&lt;?php echo $CostAdvantagesRating?&gt;" ;</v>
      </c>
      <c r="R16" t="str">
        <f t="shared" si="13"/>
        <v>$CostAdvantagesRating           =  "$_POST['CostAdvantagesRating'] ";</v>
      </c>
      <c r="S16" t="str">
        <f t="shared" si="14"/>
        <v xml:space="preserve">       localStorage.CostAdvantagesRating           =  document.PortersForm.CostAdvantagesRating.value;</v>
      </c>
      <c r="T16" t="str">
        <f t="shared" si="15"/>
        <v xml:space="preserve">         document.PortersForm.CostAdvantagesRating.value =  localStorage.CostAdvantagesRating;</v>
      </c>
      <c r="U16" t="str">
        <f t="shared" si="16"/>
        <v>varChar(6)</v>
      </c>
      <c r="V16" t="str">
        <f t="shared" si="17"/>
        <v xml:space="preserve">           CostAdvantagesRating  varChar(6) NOT NULL,</v>
      </c>
      <c r="W16" t="str">
        <f t="shared" si="18"/>
        <v xml:space="preserve">       CostAdvantagesRating,</v>
      </c>
      <c r="X16" t="str">
        <f t="shared" si="19"/>
        <v xml:space="preserve">       '$CostAdvantagesRating',</v>
      </c>
    </row>
    <row r="17" spans="1:24" x14ac:dyDescent="0.25">
      <c r="A17">
        <v>15</v>
      </c>
      <c r="B17" t="s">
        <v>179</v>
      </c>
      <c r="C17">
        <f t="shared" si="2"/>
        <v>19</v>
      </c>
      <c r="D17" s="3">
        <f t="shared" si="0"/>
        <v>30</v>
      </c>
      <c r="E17" s="14" t="str">
        <f t="shared" si="3"/>
        <v xml:space="preserve">CostAdvantagesScore           </v>
      </c>
      <c r="F17" t="str">
        <f t="shared" si="4"/>
        <v>'CostAdvantagesScore'</v>
      </c>
      <c r="G17" t="str">
        <f t="shared" si="5"/>
        <v>$CostAdvantagesScore</v>
      </c>
      <c r="H17" t="str">
        <f t="shared" si="6"/>
        <v>'$CostAdvantagesScore'</v>
      </c>
      <c r="I17">
        <f t="shared" si="7"/>
        <v>22</v>
      </c>
      <c r="J17" s="3">
        <f t="shared" si="1"/>
        <v>33</v>
      </c>
      <c r="K17" s="9" t="str">
        <f t="shared" si="8"/>
        <v xml:space="preserve">localStorage.CostAdvantagesScore           </v>
      </c>
      <c r="L17" t="s">
        <v>253</v>
      </c>
      <c r="M17" t="str">
        <f t="shared" si="9"/>
        <v xml:space="preserve">'$CostAdvantagesScore'           </v>
      </c>
      <c r="N17" t="str">
        <f t="shared" si="10"/>
        <v>$CostAdvantagesScore            = 0       ;// ThreatsOfNewEntry</v>
      </c>
      <c r="O17" t="str">
        <f t="shared" si="11"/>
        <v xml:space="preserve">       $CostAdvantagesScore            = $row["CostAdvantagesScore"];</v>
      </c>
      <c r="P17" t="str">
        <f t="shared" si="20"/>
        <v xml:space="preserve">       if (typeof(localStorage.CostAdvantagesScore           )==  "undefined") { localStorage.CostAdvantagesScore            = 0};</v>
      </c>
      <c r="Q17" t="str">
        <f t="shared" si="12"/>
        <v xml:space="preserve">       localStorage.CostAdvantagesScore            = "&lt;?php echo $CostAdvantagesScore?&gt;" ;</v>
      </c>
      <c r="R17" t="str">
        <f t="shared" si="13"/>
        <v>$CostAdvantagesScore            =  "$_POST['CostAdvantagesScore'] ";</v>
      </c>
      <c r="S17" t="str">
        <f t="shared" si="14"/>
        <v xml:space="preserve">       localStorage.CostAdvantagesScore            =  document.PortersForm.CostAdvantagesScore.value;</v>
      </c>
      <c r="T17" t="str">
        <f t="shared" si="15"/>
        <v xml:space="preserve">         document.PortersForm.CostAdvantagesScore.value =  localStorage.CostAdvantagesScore;</v>
      </c>
      <c r="U17" t="str">
        <f t="shared" si="16"/>
        <v>INT</v>
      </c>
      <c r="V17" t="str">
        <f t="shared" si="17"/>
        <v xml:space="preserve">           CostAdvantagesScore  INT NOT NULL,</v>
      </c>
      <c r="W17" t="str">
        <f t="shared" si="18"/>
        <v xml:space="preserve">       CostAdvantagesScore,</v>
      </c>
      <c r="X17" t="str">
        <f t="shared" si="19"/>
        <v xml:space="preserve">       '$CostAdvantagesScore',</v>
      </c>
    </row>
    <row r="18" spans="1:24" x14ac:dyDescent="0.25">
      <c r="A18">
        <v>16</v>
      </c>
      <c r="B18" t="s">
        <v>180</v>
      </c>
      <c r="C18">
        <f t="shared" si="2"/>
        <v>21</v>
      </c>
      <c r="D18" s="3">
        <f t="shared" si="0"/>
        <v>30</v>
      </c>
      <c r="E18" s="14" t="str">
        <f t="shared" si="3"/>
        <v xml:space="preserve">CostAdvantagesComment         </v>
      </c>
      <c r="F18" t="str">
        <f t="shared" si="4"/>
        <v>'CostAdvantagesComment'</v>
      </c>
      <c r="G18" t="str">
        <f t="shared" si="5"/>
        <v>$CostAdvantagesComment</v>
      </c>
      <c r="H18" t="str">
        <f t="shared" si="6"/>
        <v>'$CostAdvantagesComment'</v>
      </c>
      <c r="I18">
        <f t="shared" si="7"/>
        <v>24</v>
      </c>
      <c r="J18" s="3">
        <f t="shared" si="1"/>
        <v>33</v>
      </c>
      <c r="K18" s="9" t="str">
        <f t="shared" si="8"/>
        <v xml:space="preserve">localStorage.CostAdvantagesComment         </v>
      </c>
      <c r="L18" t="s">
        <v>253</v>
      </c>
      <c r="M18" t="str">
        <f t="shared" si="9"/>
        <v xml:space="preserve">'$CostAdvantagesComment'         </v>
      </c>
      <c r="N18" t="str">
        <f t="shared" si="10"/>
        <v>$CostAdvantagesComment          = "Medium";// ThreatsOfNewEntry</v>
      </c>
      <c r="O18" t="str">
        <f t="shared" si="11"/>
        <v xml:space="preserve">       $CostAdvantagesComment          = $row["CostAdvantagesComment"];</v>
      </c>
      <c r="P18" t="str">
        <f t="shared" si="20"/>
        <v xml:space="preserve">       if (typeof(localStorage.CostAdvantagesComment         )==  "undefined") { localStorage.CostAdvantagesComment          = ""};</v>
      </c>
      <c r="Q18" t="str">
        <f t="shared" si="12"/>
        <v xml:space="preserve">       localStorage.CostAdvantagesComment          = "&lt;?php echo $CostAdvantagesComment?&gt;" ;</v>
      </c>
      <c r="R18" t="str">
        <f t="shared" si="13"/>
        <v>$CostAdvantagesComment          =  "$_POST['CostAdvantagesComment'] ";</v>
      </c>
      <c r="S18" t="str">
        <f t="shared" si="14"/>
        <v xml:space="preserve">       localStorage.CostAdvantagesComment          =  document.PortersForm.CostAdvantagesComment.value;</v>
      </c>
      <c r="T18" t="str">
        <f t="shared" si="15"/>
        <v xml:space="preserve">         document.PortersForm.CostAdvantagesComment.value =  localStorage.CostAdvantagesComment;</v>
      </c>
      <c r="U18" t="str">
        <f t="shared" si="16"/>
        <v>VarChar(150)</v>
      </c>
      <c r="V18" t="str">
        <f t="shared" si="17"/>
        <v xml:space="preserve">           CostAdvantagesComment  VarChar(150) NOT NULL,</v>
      </c>
      <c r="W18" t="str">
        <f t="shared" si="18"/>
        <v xml:space="preserve">       CostAdvantagesComment,</v>
      </c>
      <c r="X18" t="str">
        <f t="shared" si="19"/>
        <v xml:space="preserve">       '$CostAdvantagesComment',</v>
      </c>
    </row>
    <row r="19" spans="1:24" x14ac:dyDescent="0.25">
      <c r="A19">
        <v>17</v>
      </c>
      <c r="B19" t="s">
        <v>181</v>
      </c>
      <c r="C19">
        <f t="shared" si="2"/>
        <v>26</v>
      </c>
      <c r="D19" s="3">
        <f t="shared" si="0"/>
        <v>30</v>
      </c>
      <c r="E19" s="14" t="str">
        <f t="shared" si="3"/>
        <v xml:space="preserve">TechnologyProtectionRating    </v>
      </c>
      <c r="F19" t="str">
        <f t="shared" si="4"/>
        <v>'TechnologyProtectionRating'</v>
      </c>
      <c r="G19" t="str">
        <f t="shared" si="5"/>
        <v>$TechnologyProtectionRating</v>
      </c>
      <c r="H19" t="str">
        <f t="shared" si="6"/>
        <v>'$TechnologyProtectionRating'</v>
      </c>
      <c r="I19">
        <f t="shared" si="7"/>
        <v>29</v>
      </c>
      <c r="J19" s="3">
        <f t="shared" si="1"/>
        <v>33</v>
      </c>
      <c r="K19" s="9" t="str">
        <f t="shared" si="8"/>
        <v xml:space="preserve">localStorage.TechnologyProtectionRating    </v>
      </c>
      <c r="L19" t="s">
        <v>253</v>
      </c>
      <c r="M19" t="str">
        <f t="shared" si="9"/>
        <v xml:space="preserve">'$TechnologyProtectionRating'    </v>
      </c>
      <c r="N19" t="str">
        <f t="shared" si="10"/>
        <v>$TechnologyProtectionRating     = "Medium";// ThreatsOfNewEntry</v>
      </c>
      <c r="O19" t="str">
        <f t="shared" si="11"/>
        <v xml:space="preserve">       $TechnologyProtectionRating     = $row["TechnologyProtectionRating"];</v>
      </c>
      <c r="P19" t="str">
        <f t="shared" si="20"/>
        <v xml:space="preserve">       if (typeof(localStorage.TechnologyProtectionRating    )==  "undefined") { localStorage.TechnologyProtectionRating     = "Medium"};</v>
      </c>
      <c r="Q19" t="str">
        <f t="shared" si="12"/>
        <v xml:space="preserve">       localStorage.TechnologyProtectionRating     = "&lt;?php echo $TechnologyProtectionRating?&gt;" ;</v>
      </c>
      <c r="R19" t="str">
        <f t="shared" si="13"/>
        <v>$TechnologyProtectionRating     =  "$_POST['TechnologyProtectionRating'] ";</v>
      </c>
      <c r="S19" t="str">
        <f t="shared" si="14"/>
        <v xml:space="preserve">       localStorage.TechnologyProtectionRating     =  document.PortersForm.TechnologyProtectionRating.value;</v>
      </c>
      <c r="T19" t="str">
        <f t="shared" si="15"/>
        <v xml:space="preserve">         document.PortersForm.TechnologyProtectionRating.value =  localStorage.TechnologyProtectionRating;</v>
      </c>
      <c r="U19" t="str">
        <f t="shared" si="16"/>
        <v>varChar(6)</v>
      </c>
      <c r="V19" t="str">
        <f t="shared" si="17"/>
        <v xml:space="preserve">           TechnologyProtectionRating  varChar(6) NOT NULL,</v>
      </c>
      <c r="W19" t="str">
        <f t="shared" si="18"/>
        <v xml:space="preserve">       TechnologyProtectionRating,</v>
      </c>
      <c r="X19" t="str">
        <f t="shared" si="19"/>
        <v xml:space="preserve">       '$TechnologyProtectionRating',</v>
      </c>
    </row>
    <row r="20" spans="1:24" x14ac:dyDescent="0.25">
      <c r="A20">
        <v>18</v>
      </c>
      <c r="B20" t="s">
        <v>182</v>
      </c>
      <c r="C20">
        <f t="shared" si="2"/>
        <v>25</v>
      </c>
      <c r="D20" s="3">
        <f t="shared" si="0"/>
        <v>30</v>
      </c>
      <c r="E20" s="14" t="str">
        <f t="shared" si="3"/>
        <v xml:space="preserve">TechnologyProtectionScore     </v>
      </c>
      <c r="F20" t="str">
        <f t="shared" si="4"/>
        <v>'TechnologyProtectionScore'</v>
      </c>
      <c r="G20" t="str">
        <f t="shared" si="5"/>
        <v>$TechnologyProtectionScore</v>
      </c>
      <c r="H20" t="str">
        <f t="shared" si="6"/>
        <v>'$TechnologyProtectionScore'</v>
      </c>
      <c r="I20">
        <f t="shared" si="7"/>
        <v>28</v>
      </c>
      <c r="J20" s="3">
        <f t="shared" si="1"/>
        <v>33</v>
      </c>
      <c r="K20" s="9" t="str">
        <f t="shared" si="8"/>
        <v xml:space="preserve">localStorage.TechnologyProtectionScore     </v>
      </c>
      <c r="L20" t="s">
        <v>253</v>
      </c>
      <c r="M20" t="str">
        <f t="shared" si="9"/>
        <v xml:space="preserve">'$TechnologyProtectionScore'     </v>
      </c>
      <c r="N20" t="str">
        <f t="shared" si="10"/>
        <v>$TechnologyProtectionScore      = 0       ;// ThreatsOfNewEntry</v>
      </c>
      <c r="O20" t="str">
        <f t="shared" si="11"/>
        <v xml:space="preserve">       $TechnologyProtectionScore      = $row["TechnologyProtectionScore"];</v>
      </c>
      <c r="P20" t="str">
        <f t="shared" si="20"/>
        <v xml:space="preserve">       if (typeof(localStorage.TechnologyProtectionScore     )==  "undefined") { localStorage.TechnologyProtectionScore      = 0};</v>
      </c>
      <c r="Q20" t="str">
        <f t="shared" si="12"/>
        <v xml:space="preserve">       localStorage.TechnologyProtectionScore      = "&lt;?php echo $TechnologyProtectionScore?&gt;" ;</v>
      </c>
      <c r="R20" t="str">
        <f t="shared" si="13"/>
        <v>$TechnologyProtectionScore      =  "$_POST['TechnologyProtectionScore'] ";</v>
      </c>
      <c r="S20" t="str">
        <f t="shared" si="14"/>
        <v xml:space="preserve">       localStorage.TechnologyProtectionScore      =  document.PortersForm.TechnologyProtectionScore.value;</v>
      </c>
      <c r="T20" t="str">
        <f t="shared" si="15"/>
        <v xml:space="preserve">         document.PortersForm.TechnologyProtectionScore.value =  localStorage.TechnologyProtectionScore;</v>
      </c>
      <c r="U20" t="str">
        <f t="shared" si="16"/>
        <v>INT</v>
      </c>
      <c r="V20" t="str">
        <f t="shared" si="17"/>
        <v xml:space="preserve">           TechnologyProtectionScore  INT NOT NULL,</v>
      </c>
      <c r="W20" t="str">
        <f t="shared" si="18"/>
        <v xml:space="preserve">       TechnologyProtectionScore,</v>
      </c>
      <c r="X20" t="str">
        <f t="shared" si="19"/>
        <v xml:space="preserve">       '$TechnologyProtectionScore',</v>
      </c>
    </row>
    <row r="21" spans="1:24" x14ac:dyDescent="0.25">
      <c r="A21">
        <v>19</v>
      </c>
      <c r="B21" t="s">
        <v>183</v>
      </c>
      <c r="C21">
        <f t="shared" si="2"/>
        <v>27</v>
      </c>
      <c r="D21" s="3">
        <f t="shared" si="0"/>
        <v>30</v>
      </c>
      <c r="E21" s="14" t="str">
        <f t="shared" si="3"/>
        <v xml:space="preserve">TechnologyProtectionComment   </v>
      </c>
      <c r="F21" t="str">
        <f t="shared" si="4"/>
        <v>'TechnologyProtectionComment'</v>
      </c>
      <c r="G21" t="str">
        <f t="shared" si="5"/>
        <v>$TechnologyProtectionComment</v>
      </c>
      <c r="H21" t="str">
        <f t="shared" si="6"/>
        <v>'$TechnologyProtectionComment'</v>
      </c>
      <c r="I21">
        <f t="shared" si="7"/>
        <v>30</v>
      </c>
      <c r="J21" s="3">
        <f t="shared" si="1"/>
        <v>33</v>
      </c>
      <c r="K21" s="9" t="str">
        <f t="shared" si="8"/>
        <v xml:space="preserve">localStorage.TechnologyProtectionComment   </v>
      </c>
      <c r="L21" t="s">
        <v>253</v>
      </c>
      <c r="M21" t="str">
        <f t="shared" si="9"/>
        <v xml:space="preserve">'$TechnologyProtectionComment'   </v>
      </c>
      <c r="N21" t="str">
        <f t="shared" si="10"/>
        <v>$TechnologyProtectionComment    = "Medium";// ThreatsOfNewEntry</v>
      </c>
      <c r="O21" t="str">
        <f t="shared" si="11"/>
        <v xml:space="preserve">       $TechnologyProtectionComment    = $row["TechnologyProtectionComment"];</v>
      </c>
      <c r="P21" t="str">
        <f t="shared" si="20"/>
        <v xml:space="preserve">       if (typeof(localStorage.TechnologyProtectionComment   )==  "undefined") { localStorage.TechnologyProtectionComment    = ""};</v>
      </c>
      <c r="Q21" t="str">
        <f t="shared" si="12"/>
        <v xml:space="preserve">       localStorage.TechnologyProtectionComment    = "&lt;?php echo $TechnologyProtectionComment?&gt;" ;</v>
      </c>
      <c r="R21" t="str">
        <f t="shared" si="13"/>
        <v>$TechnologyProtectionComment    =  "$_POST['TechnologyProtectionComment'] ";</v>
      </c>
      <c r="S21" t="str">
        <f t="shared" si="14"/>
        <v xml:space="preserve">       localStorage.TechnologyProtectionComment    =  document.PortersForm.TechnologyProtectionComment.value;</v>
      </c>
      <c r="T21" t="str">
        <f t="shared" si="15"/>
        <v xml:space="preserve">         document.PortersForm.TechnologyProtectionComment.value =  localStorage.TechnologyProtectionComment;</v>
      </c>
      <c r="U21" t="str">
        <f t="shared" si="16"/>
        <v>VarChar(150)</v>
      </c>
      <c r="V21" t="str">
        <f t="shared" si="17"/>
        <v xml:space="preserve">           TechnologyProtectionComment  VarChar(150) NOT NULL,</v>
      </c>
      <c r="W21" t="str">
        <f t="shared" si="18"/>
        <v xml:space="preserve">       TechnologyProtectionComment,</v>
      </c>
      <c r="X21" t="str">
        <f t="shared" si="19"/>
        <v xml:space="preserve">       '$TechnologyProtectionComment',</v>
      </c>
    </row>
    <row r="22" spans="1:24" x14ac:dyDescent="0.25">
      <c r="A22">
        <v>20</v>
      </c>
      <c r="B22" t="s">
        <v>184</v>
      </c>
      <c r="C22">
        <f t="shared" si="2"/>
        <v>21</v>
      </c>
      <c r="D22" s="3">
        <f t="shared" si="0"/>
        <v>30</v>
      </c>
      <c r="E22" s="14" t="str">
        <f t="shared" si="3"/>
        <v xml:space="preserve">BarriersToEntryRating         </v>
      </c>
      <c r="F22" t="str">
        <f t="shared" si="4"/>
        <v>'BarriersToEntryRating'</v>
      </c>
      <c r="G22" t="str">
        <f t="shared" si="5"/>
        <v>$BarriersToEntryRating</v>
      </c>
      <c r="H22" t="str">
        <f t="shared" si="6"/>
        <v>'$BarriersToEntryRating'</v>
      </c>
      <c r="I22">
        <f t="shared" si="7"/>
        <v>24</v>
      </c>
      <c r="J22" s="3">
        <f t="shared" si="1"/>
        <v>33</v>
      </c>
      <c r="K22" s="9" t="str">
        <f t="shared" si="8"/>
        <v xml:space="preserve">localStorage.BarriersToEntryRating         </v>
      </c>
      <c r="L22" t="s">
        <v>253</v>
      </c>
      <c r="M22" t="str">
        <f t="shared" si="9"/>
        <v xml:space="preserve">'$BarriersToEntryRating'         </v>
      </c>
      <c r="N22" t="str">
        <f t="shared" si="10"/>
        <v>$BarriersToEntryRating          = "Medium";// ThreatsOfNewEntry</v>
      </c>
      <c r="O22" t="str">
        <f t="shared" si="11"/>
        <v xml:space="preserve">       $BarriersToEntryRating          = $row["BarriersToEntryRating"];</v>
      </c>
      <c r="P22" t="str">
        <f t="shared" si="20"/>
        <v xml:space="preserve">       if (typeof(localStorage.BarriersToEntryRating         )==  "undefined") { localStorage.BarriersToEntryRating          = "Medium"};</v>
      </c>
      <c r="Q22" t="str">
        <f t="shared" si="12"/>
        <v xml:space="preserve">       localStorage.BarriersToEntryRating          = "&lt;?php echo $BarriersToEntryRating?&gt;" ;</v>
      </c>
      <c r="R22" t="str">
        <f t="shared" si="13"/>
        <v>$BarriersToEntryRating          =  "$_POST['BarriersToEntryRating'] ";</v>
      </c>
      <c r="S22" t="str">
        <f t="shared" si="14"/>
        <v xml:space="preserve">       localStorage.BarriersToEntryRating          =  document.PortersForm.BarriersToEntryRating.value;</v>
      </c>
      <c r="T22" t="str">
        <f t="shared" si="15"/>
        <v xml:space="preserve">         document.PortersForm.BarriersToEntryRating.value =  localStorage.BarriersToEntryRating;</v>
      </c>
      <c r="U22" t="str">
        <f t="shared" si="16"/>
        <v>varChar(6)</v>
      </c>
      <c r="V22" t="str">
        <f t="shared" si="17"/>
        <v xml:space="preserve">           BarriersToEntryRating  varChar(6) NOT NULL,</v>
      </c>
      <c r="W22" t="str">
        <f t="shared" si="18"/>
        <v xml:space="preserve">       BarriersToEntryRating,</v>
      </c>
      <c r="X22" t="str">
        <f t="shared" si="19"/>
        <v xml:space="preserve">       '$BarriersToEntryRating',</v>
      </c>
    </row>
    <row r="23" spans="1:24" x14ac:dyDescent="0.25">
      <c r="A23">
        <v>21</v>
      </c>
      <c r="B23" t="s">
        <v>185</v>
      </c>
      <c r="C23">
        <f t="shared" si="2"/>
        <v>20</v>
      </c>
      <c r="D23" s="3">
        <f t="shared" si="0"/>
        <v>30</v>
      </c>
      <c r="E23" s="14" t="str">
        <f t="shared" si="3"/>
        <v xml:space="preserve">BarriersToEntryScore          </v>
      </c>
      <c r="F23" t="str">
        <f t="shared" si="4"/>
        <v>'BarriersToEntryScore'</v>
      </c>
      <c r="G23" t="str">
        <f t="shared" si="5"/>
        <v>$BarriersToEntryScore</v>
      </c>
      <c r="H23" t="str">
        <f t="shared" si="6"/>
        <v>'$BarriersToEntryScore'</v>
      </c>
      <c r="I23">
        <f t="shared" si="7"/>
        <v>23</v>
      </c>
      <c r="J23" s="3">
        <f t="shared" si="1"/>
        <v>33</v>
      </c>
      <c r="K23" s="9" t="str">
        <f t="shared" si="8"/>
        <v xml:space="preserve">localStorage.BarriersToEntryScore          </v>
      </c>
      <c r="L23" t="s">
        <v>253</v>
      </c>
      <c r="M23" t="str">
        <f t="shared" si="9"/>
        <v xml:space="preserve">'$BarriersToEntryScore'          </v>
      </c>
      <c r="N23" t="str">
        <f t="shared" si="10"/>
        <v>$BarriersToEntryScore           = 0       ;// ThreatsOfNewEntry</v>
      </c>
      <c r="O23" t="str">
        <f t="shared" si="11"/>
        <v xml:space="preserve">       $BarriersToEntryScore           = $row["BarriersToEntryScore"];</v>
      </c>
      <c r="P23" t="str">
        <f t="shared" si="20"/>
        <v xml:space="preserve">       if (typeof(localStorage.BarriersToEntryScore          )==  "undefined") { localStorage.BarriersToEntryScore           = 0};</v>
      </c>
      <c r="Q23" t="str">
        <f t="shared" si="12"/>
        <v xml:space="preserve">       localStorage.BarriersToEntryScore           = "&lt;?php echo $BarriersToEntryScore?&gt;" ;</v>
      </c>
      <c r="R23" t="str">
        <f t="shared" si="13"/>
        <v>$BarriersToEntryScore           =  "$_POST['BarriersToEntryScore'] ";</v>
      </c>
      <c r="S23" t="str">
        <f t="shared" si="14"/>
        <v xml:space="preserve">       localStorage.BarriersToEntryScore           =  document.PortersForm.BarriersToEntryScore.value;</v>
      </c>
      <c r="T23" t="str">
        <f t="shared" si="15"/>
        <v xml:space="preserve">         document.PortersForm.BarriersToEntryScore.value =  localStorage.BarriersToEntryScore;</v>
      </c>
      <c r="U23" t="str">
        <f t="shared" si="16"/>
        <v>INT</v>
      </c>
      <c r="V23" t="str">
        <f t="shared" si="17"/>
        <v xml:space="preserve">           BarriersToEntryScore  INT NOT NULL,</v>
      </c>
      <c r="W23" t="str">
        <f t="shared" si="18"/>
        <v xml:space="preserve">       BarriersToEntryScore,</v>
      </c>
      <c r="X23" t="str">
        <f t="shared" si="19"/>
        <v xml:space="preserve">       '$BarriersToEntryScore',</v>
      </c>
    </row>
    <row r="24" spans="1:24" x14ac:dyDescent="0.25">
      <c r="A24">
        <v>22</v>
      </c>
      <c r="B24" t="s">
        <v>186</v>
      </c>
      <c r="C24">
        <f t="shared" si="2"/>
        <v>22</v>
      </c>
      <c r="D24" s="3">
        <f t="shared" si="0"/>
        <v>30</v>
      </c>
      <c r="E24" s="14" t="str">
        <f t="shared" si="3"/>
        <v xml:space="preserve">BarriersToEntryComment        </v>
      </c>
      <c r="F24" t="str">
        <f t="shared" si="4"/>
        <v>'BarriersToEntryComment'</v>
      </c>
      <c r="G24" t="str">
        <f t="shared" si="5"/>
        <v>$BarriersToEntryComment</v>
      </c>
      <c r="H24" t="str">
        <f t="shared" si="6"/>
        <v>'$BarriersToEntryComment'</v>
      </c>
      <c r="I24">
        <f t="shared" si="7"/>
        <v>25</v>
      </c>
      <c r="J24" s="3">
        <f t="shared" si="1"/>
        <v>33</v>
      </c>
      <c r="K24" s="9" t="str">
        <f t="shared" si="8"/>
        <v xml:space="preserve">localStorage.BarriersToEntryComment        </v>
      </c>
      <c r="L24" t="s">
        <v>253</v>
      </c>
      <c r="M24" t="str">
        <f t="shared" si="9"/>
        <v xml:space="preserve">'$BarriersToEntryComment'        </v>
      </c>
      <c r="N24" t="str">
        <f t="shared" si="10"/>
        <v>$BarriersToEntryComment         = "Medium";// ThreatsOfNewEntry</v>
      </c>
      <c r="O24" t="str">
        <f t="shared" si="11"/>
        <v xml:space="preserve">       $BarriersToEntryComment         = $row["BarriersToEntryComment"];</v>
      </c>
      <c r="P24" t="str">
        <f t="shared" si="20"/>
        <v xml:space="preserve">       if (typeof(localStorage.BarriersToEntryComment        )==  "undefined") { localStorage.BarriersToEntryComment         = ""};</v>
      </c>
      <c r="Q24" t="str">
        <f t="shared" si="12"/>
        <v xml:space="preserve">       localStorage.BarriersToEntryComment         = "&lt;?php echo $BarriersToEntryComment?&gt;" ;</v>
      </c>
      <c r="R24" t="str">
        <f t="shared" si="13"/>
        <v>$BarriersToEntryComment         =  "$_POST['BarriersToEntryComment'] ";</v>
      </c>
      <c r="S24" t="str">
        <f t="shared" si="14"/>
        <v xml:space="preserve">       localStorage.BarriersToEntryComment         =  document.PortersForm.BarriersToEntryComment.value;</v>
      </c>
      <c r="T24" t="str">
        <f t="shared" si="15"/>
        <v xml:space="preserve">         document.PortersForm.BarriersToEntryComment.value =  localStorage.BarriersToEntryComment;</v>
      </c>
      <c r="U24" t="str">
        <f t="shared" si="16"/>
        <v>VarChar(150)</v>
      </c>
      <c r="V24" t="str">
        <f t="shared" si="17"/>
        <v xml:space="preserve">           BarriersToEntryComment  VarChar(150) NOT NULL,</v>
      </c>
      <c r="W24" t="str">
        <f t="shared" si="18"/>
        <v xml:space="preserve">       BarriersToEntryComment,</v>
      </c>
      <c r="X24" t="str">
        <f t="shared" si="19"/>
        <v xml:space="preserve">       '$BarriersToEntryComment',</v>
      </c>
    </row>
    <row r="25" spans="1:24" x14ac:dyDescent="0.25">
      <c r="A25">
        <v>23</v>
      </c>
      <c r="B25" t="s">
        <v>187</v>
      </c>
      <c r="C25">
        <f t="shared" si="2"/>
        <v>24</v>
      </c>
      <c r="D25" s="3">
        <f t="shared" si="0"/>
        <v>30</v>
      </c>
      <c r="E25" s="14" t="str">
        <f t="shared" si="3"/>
        <v xml:space="preserve">CompetitiveRivalryRating      </v>
      </c>
      <c r="F25" t="str">
        <f t="shared" si="4"/>
        <v>'CompetitiveRivalryRating'</v>
      </c>
      <c r="G25" t="str">
        <f t="shared" si="5"/>
        <v>$CompetitiveRivalryRating</v>
      </c>
      <c r="H25" t="str">
        <f t="shared" si="6"/>
        <v>'$CompetitiveRivalryRating'</v>
      </c>
      <c r="I25">
        <f t="shared" si="7"/>
        <v>27</v>
      </c>
      <c r="J25" s="3">
        <f t="shared" si="1"/>
        <v>33</v>
      </c>
      <c r="K25" s="9" t="str">
        <f t="shared" si="8"/>
        <v xml:space="preserve">localStorage.CompetitiveRivalryRating      </v>
      </c>
      <c r="L25" t="s">
        <v>254</v>
      </c>
      <c r="M25" t="str">
        <f t="shared" si="9"/>
        <v xml:space="preserve">'$CompetitiveRivalryRating'      </v>
      </c>
      <c r="N25" t="str">
        <f t="shared" si="10"/>
        <v>$CompetitiveRivalryRating       = "Medium";// CompetitiveRivalry</v>
      </c>
      <c r="O25" t="str">
        <f t="shared" si="11"/>
        <v xml:space="preserve">       $CompetitiveRivalryRating       = $row["CompetitiveRivalryRating"];</v>
      </c>
      <c r="P25" t="str">
        <f t="shared" si="20"/>
        <v xml:space="preserve">       if (typeof(localStorage.CompetitiveRivalryRating      )==  "undefined") { localStorage.CompetitiveRivalryRating       = "Medium"};</v>
      </c>
      <c r="Q25" t="str">
        <f t="shared" si="12"/>
        <v xml:space="preserve">       localStorage.CompetitiveRivalryRating       = "&lt;?php echo $CompetitiveRivalryRating?&gt;" ;</v>
      </c>
      <c r="R25" t="str">
        <f t="shared" si="13"/>
        <v>$CompetitiveRivalryRating       =  "$_POST['CompetitiveRivalryRating'] ";</v>
      </c>
      <c r="S25" t="str">
        <f t="shared" si="14"/>
        <v xml:space="preserve">       localStorage.CompetitiveRivalryRating       =  document.PortersForm.CompetitiveRivalryRating.value;</v>
      </c>
      <c r="T25" t="str">
        <f t="shared" si="15"/>
        <v xml:space="preserve">         document.PortersForm.CompetitiveRivalryRating.value =  localStorage.CompetitiveRivalryRating;</v>
      </c>
      <c r="U25" t="str">
        <f t="shared" si="16"/>
        <v>varChar(6)</v>
      </c>
      <c r="V25" t="str">
        <f t="shared" si="17"/>
        <v xml:space="preserve">           CompetitiveRivalryRating  varChar(6) NOT NULL,</v>
      </c>
      <c r="W25" t="str">
        <f t="shared" si="18"/>
        <v xml:space="preserve">       CompetitiveRivalryRating,</v>
      </c>
      <c r="X25" t="str">
        <f t="shared" si="19"/>
        <v xml:space="preserve">       '$CompetitiveRivalryRating',</v>
      </c>
    </row>
    <row r="26" spans="1:24" x14ac:dyDescent="0.25">
      <c r="A26">
        <v>24</v>
      </c>
      <c r="B26" t="s">
        <v>188</v>
      </c>
      <c r="C26">
        <f t="shared" si="2"/>
        <v>23</v>
      </c>
      <c r="D26" s="3">
        <f t="shared" si="0"/>
        <v>30</v>
      </c>
      <c r="E26" s="14" t="str">
        <f t="shared" si="3"/>
        <v xml:space="preserve">CompetitiveRivalryScore       </v>
      </c>
      <c r="F26" t="str">
        <f t="shared" si="4"/>
        <v>'CompetitiveRivalryScore'</v>
      </c>
      <c r="G26" t="str">
        <f t="shared" si="5"/>
        <v>$CompetitiveRivalryScore</v>
      </c>
      <c r="H26" t="str">
        <f t="shared" si="6"/>
        <v>'$CompetitiveRivalryScore'</v>
      </c>
      <c r="I26">
        <f t="shared" si="7"/>
        <v>26</v>
      </c>
      <c r="J26" s="3">
        <f t="shared" si="1"/>
        <v>33</v>
      </c>
      <c r="K26" s="9" t="str">
        <f t="shared" si="8"/>
        <v xml:space="preserve">localStorage.CompetitiveRivalryScore       </v>
      </c>
      <c r="L26" t="s">
        <v>254</v>
      </c>
      <c r="M26" t="str">
        <f t="shared" si="9"/>
        <v xml:space="preserve">'$CompetitiveRivalryScore'       </v>
      </c>
      <c r="N26" t="str">
        <f t="shared" si="10"/>
        <v>$CompetitiveRivalryScore        = 0       ;// CompetitiveRivalry</v>
      </c>
      <c r="O26" t="str">
        <f t="shared" si="11"/>
        <v xml:space="preserve">       $CompetitiveRivalryScore        = $row["CompetitiveRivalryScore"];</v>
      </c>
      <c r="P26" t="str">
        <f t="shared" si="20"/>
        <v xml:space="preserve">       if (typeof(localStorage.CompetitiveRivalryScore       )==  "undefined") { localStorage.CompetitiveRivalryScore        = 0};</v>
      </c>
      <c r="Q26" t="str">
        <f t="shared" si="12"/>
        <v xml:space="preserve">       localStorage.CompetitiveRivalryScore        = "&lt;?php echo $CompetitiveRivalryScore?&gt;" ;</v>
      </c>
      <c r="R26" t="str">
        <f t="shared" si="13"/>
        <v>$CompetitiveRivalryScore        =  "$_POST['CompetitiveRivalryScore'] ";</v>
      </c>
      <c r="S26" t="str">
        <f t="shared" si="14"/>
        <v xml:space="preserve">       localStorage.CompetitiveRivalryScore        =  document.PortersForm.CompetitiveRivalryScore.value;</v>
      </c>
      <c r="T26" t="str">
        <f t="shared" si="15"/>
        <v xml:space="preserve">         document.PortersForm.CompetitiveRivalryScore.value =  localStorage.CompetitiveRivalryScore;</v>
      </c>
      <c r="U26" t="str">
        <f t="shared" si="16"/>
        <v>INT</v>
      </c>
      <c r="V26" t="str">
        <f t="shared" si="17"/>
        <v xml:space="preserve">           CompetitiveRivalryScore  INT NOT NULL,</v>
      </c>
      <c r="W26" t="str">
        <f t="shared" si="18"/>
        <v xml:space="preserve">       CompetitiveRivalryScore,</v>
      </c>
      <c r="X26" t="str">
        <f t="shared" si="19"/>
        <v xml:space="preserve">       '$CompetitiveRivalryScore',</v>
      </c>
    </row>
    <row r="27" spans="1:24" x14ac:dyDescent="0.25">
      <c r="A27">
        <v>25</v>
      </c>
      <c r="B27" t="s">
        <v>189</v>
      </c>
      <c r="C27">
        <f t="shared" si="2"/>
        <v>25</v>
      </c>
      <c r="D27" s="3">
        <f t="shared" si="0"/>
        <v>30</v>
      </c>
      <c r="E27" s="14" t="str">
        <f t="shared" si="3"/>
        <v xml:space="preserve">NumberOfCompetitorsRating     </v>
      </c>
      <c r="F27" t="str">
        <f t="shared" si="4"/>
        <v>'NumberOfCompetitorsRating'</v>
      </c>
      <c r="G27" t="str">
        <f t="shared" si="5"/>
        <v>$NumberOfCompetitorsRating</v>
      </c>
      <c r="H27" t="str">
        <f t="shared" si="6"/>
        <v>'$NumberOfCompetitorsRating'</v>
      </c>
      <c r="I27">
        <f t="shared" si="7"/>
        <v>28</v>
      </c>
      <c r="J27" s="3">
        <f t="shared" si="1"/>
        <v>33</v>
      </c>
      <c r="K27" s="9" t="str">
        <f t="shared" si="8"/>
        <v xml:space="preserve">localStorage.NumberOfCompetitorsRating     </v>
      </c>
      <c r="L27" t="s">
        <v>254</v>
      </c>
      <c r="M27" t="str">
        <f t="shared" si="9"/>
        <v xml:space="preserve">'$NumberOfCompetitorsRating'     </v>
      </c>
      <c r="N27" t="str">
        <f t="shared" si="10"/>
        <v>$NumberOfCompetitorsRating      = "Medium";// CompetitiveRivalry</v>
      </c>
      <c r="O27" t="str">
        <f t="shared" si="11"/>
        <v xml:space="preserve">       $NumberOfCompetitorsRating      = $row["NumberOfCompetitorsRating"];</v>
      </c>
      <c r="P27" t="str">
        <f t="shared" si="20"/>
        <v xml:space="preserve">       if (typeof(localStorage.NumberOfCompetitorsRating     )==  "undefined") { localStorage.NumberOfCompetitorsRating      = "Medium"};</v>
      </c>
      <c r="Q27" t="str">
        <f t="shared" si="12"/>
        <v xml:space="preserve">       localStorage.NumberOfCompetitorsRating      = "&lt;?php echo $NumberOfCompetitorsRating?&gt;" ;</v>
      </c>
      <c r="R27" t="str">
        <f t="shared" si="13"/>
        <v>$NumberOfCompetitorsRating      =  "$_POST['NumberOfCompetitorsRating'] ";</v>
      </c>
      <c r="S27" t="str">
        <f t="shared" si="14"/>
        <v xml:space="preserve">       localStorage.NumberOfCompetitorsRating      =  document.PortersForm.NumberOfCompetitorsRating.value;</v>
      </c>
      <c r="T27" t="str">
        <f t="shared" si="15"/>
        <v xml:space="preserve">         document.PortersForm.NumberOfCompetitorsRating.value =  localStorage.NumberOfCompetitorsRating;</v>
      </c>
      <c r="U27" t="str">
        <f t="shared" si="16"/>
        <v>varChar(6)</v>
      </c>
      <c r="V27" t="str">
        <f t="shared" si="17"/>
        <v xml:space="preserve">           NumberOfCompetitorsRating  varChar(6) NOT NULL,</v>
      </c>
      <c r="W27" t="str">
        <f t="shared" si="18"/>
        <v xml:space="preserve">       NumberOfCompetitorsRating,</v>
      </c>
      <c r="X27" t="str">
        <f t="shared" si="19"/>
        <v xml:space="preserve">       '$NumberOfCompetitorsRating',</v>
      </c>
    </row>
    <row r="28" spans="1:24" x14ac:dyDescent="0.25">
      <c r="A28">
        <v>26</v>
      </c>
      <c r="B28" t="s">
        <v>190</v>
      </c>
      <c r="C28">
        <f t="shared" si="2"/>
        <v>24</v>
      </c>
      <c r="D28" s="3">
        <f t="shared" si="0"/>
        <v>30</v>
      </c>
      <c r="E28" s="14" t="str">
        <f t="shared" si="3"/>
        <v xml:space="preserve">NumberOfCompetitorsScore      </v>
      </c>
      <c r="F28" t="str">
        <f t="shared" si="4"/>
        <v>'NumberOfCompetitorsScore'</v>
      </c>
      <c r="G28" t="str">
        <f t="shared" si="5"/>
        <v>$NumberOfCompetitorsScore</v>
      </c>
      <c r="H28" t="str">
        <f t="shared" si="6"/>
        <v>'$NumberOfCompetitorsScore'</v>
      </c>
      <c r="I28">
        <f t="shared" si="7"/>
        <v>27</v>
      </c>
      <c r="J28" s="3">
        <f t="shared" si="1"/>
        <v>33</v>
      </c>
      <c r="K28" s="9" t="str">
        <f t="shared" si="8"/>
        <v xml:space="preserve">localStorage.NumberOfCompetitorsScore      </v>
      </c>
      <c r="L28" t="s">
        <v>254</v>
      </c>
      <c r="M28" t="str">
        <f t="shared" si="9"/>
        <v xml:space="preserve">'$NumberOfCompetitorsScore'      </v>
      </c>
      <c r="N28" t="str">
        <f t="shared" si="10"/>
        <v>$NumberOfCompetitorsScore       = 0       ;// CompetitiveRivalry</v>
      </c>
      <c r="O28" t="str">
        <f t="shared" si="11"/>
        <v xml:space="preserve">       $NumberOfCompetitorsScore       = $row["NumberOfCompetitorsScore"];</v>
      </c>
      <c r="P28" t="str">
        <f t="shared" si="20"/>
        <v xml:space="preserve">       if (typeof(localStorage.NumberOfCompetitorsScore      )==  "undefined") { localStorage.NumberOfCompetitorsScore       = 0};</v>
      </c>
      <c r="Q28" t="str">
        <f t="shared" si="12"/>
        <v xml:space="preserve">       localStorage.NumberOfCompetitorsScore       = "&lt;?php echo $NumberOfCompetitorsScore?&gt;" ;</v>
      </c>
      <c r="R28" t="str">
        <f t="shared" si="13"/>
        <v>$NumberOfCompetitorsScore       =  "$_POST['NumberOfCompetitorsScore'] ";</v>
      </c>
      <c r="S28" t="str">
        <f t="shared" si="14"/>
        <v xml:space="preserve">       localStorage.NumberOfCompetitorsScore       =  document.PortersForm.NumberOfCompetitorsScore.value;</v>
      </c>
      <c r="T28" t="str">
        <f t="shared" si="15"/>
        <v xml:space="preserve">         document.PortersForm.NumberOfCompetitorsScore.value =  localStorage.NumberOfCompetitorsScore;</v>
      </c>
      <c r="U28" t="str">
        <f t="shared" si="16"/>
        <v>INT</v>
      </c>
      <c r="V28" t="str">
        <f t="shared" si="17"/>
        <v xml:space="preserve">           NumberOfCompetitorsScore  INT NOT NULL,</v>
      </c>
      <c r="W28" t="str">
        <f t="shared" si="18"/>
        <v xml:space="preserve">       NumberOfCompetitorsScore,</v>
      </c>
      <c r="X28" t="str">
        <f t="shared" si="19"/>
        <v xml:space="preserve">       '$NumberOfCompetitorsScore',</v>
      </c>
    </row>
    <row r="29" spans="1:24" x14ac:dyDescent="0.25">
      <c r="A29">
        <v>27</v>
      </c>
      <c r="B29" t="s">
        <v>191</v>
      </c>
      <c r="C29">
        <f t="shared" si="2"/>
        <v>26</v>
      </c>
      <c r="D29" s="3">
        <f t="shared" si="0"/>
        <v>30</v>
      </c>
      <c r="E29" s="14" t="str">
        <f t="shared" si="3"/>
        <v xml:space="preserve">NumberOfCompetitorsComment    </v>
      </c>
      <c r="F29" t="str">
        <f t="shared" si="4"/>
        <v>'NumberOfCompetitorsComment'</v>
      </c>
      <c r="G29" t="str">
        <f t="shared" si="5"/>
        <v>$NumberOfCompetitorsComment</v>
      </c>
      <c r="H29" t="str">
        <f t="shared" si="6"/>
        <v>'$NumberOfCompetitorsComment'</v>
      </c>
      <c r="I29">
        <f t="shared" si="7"/>
        <v>29</v>
      </c>
      <c r="J29" s="3">
        <f t="shared" si="1"/>
        <v>33</v>
      </c>
      <c r="K29" s="9" t="str">
        <f t="shared" si="8"/>
        <v xml:space="preserve">localStorage.NumberOfCompetitorsComment    </v>
      </c>
      <c r="L29" t="s">
        <v>254</v>
      </c>
      <c r="M29" t="str">
        <f t="shared" si="9"/>
        <v xml:space="preserve">'$NumberOfCompetitorsComment'    </v>
      </c>
      <c r="N29" t="str">
        <f t="shared" si="10"/>
        <v>$NumberOfCompetitorsComment     = "Medium";// CompetitiveRivalry</v>
      </c>
      <c r="O29" t="str">
        <f t="shared" si="11"/>
        <v xml:space="preserve">       $NumberOfCompetitorsComment     = $row["NumberOfCompetitorsComment"];</v>
      </c>
      <c r="P29" t="str">
        <f t="shared" si="20"/>
        <v xml:space="preserve">       if (typeof(localStorage.NumberOfCompetitorsComment    )==  "undefined") { localStorage.NumberOfCompetitorsComment     = ""};</v>
      </c>
      <c r="Q29" t="str">
        <f t="shared" si="12"/>
        <v xml:space="preserve">       localStorage.NumberOfCompetitorsComment     = "&lt;?php echo $NumberOfCompetitorsComment?&gt;" ;</v>
      </c>
      <c r="R29" t="str">
        <f t="shared" si="13"/>
        <v>$NumberOfCompetitorsComment     =  "$_POST['NumberOfCompetitorsComment'] ";</v>
      </c>
      <c r="S29" t="str">
        <f t="shared" si="14"/>
        <v xml:space="preserve">       localStorage.NumberOfCompetitorsComment     =  document.PortersForm.NumberOfCompetitorsComment.value;</v>
      </c>
      <c r="T29" t="str">
        <f t="shared" si="15"/>
        <v xml:space="preserve">         document.PortersForm.NumberOfCompetitorsComment.value =  localStorage.NumberOfCompetitorsComment;</v>
      </c>
      <c r="U29" t="str">
        <f t="shared" si="16"/>
        <v>VarChar(150)</v>
      </c>
      <c r="V29" t="str">
        <f t="shared" si="17"/>
        <v xml:space="preserve">           NumberOfCompetitorsComment  VarChar(150) NOT NULL,</v>
      </c>
      <c r="W29" t="str">
        <f t="shared" si="18"/>
        <v xml:space="preserve">       NumberOfCompetitorsComment,</v>
      </c>
      <c r="X29" t="str">
        <f t="shared" si="19"/>
        <v xml:space="preserve">       '$NumberOfCompetitorsComment',</v>
      </c>
    </row>
    <row r="30" spans="1:24" x14ac:dyDescent="0.25">
      <c r="A30">
        <v>28</v>
      </c>
      <c r="B30" t="s">
        <v>192</v>
      </c>
      <c r="C30">
        <f t="shared" si="2"/>
        <v>24</v>
      </c>
      <c r="D30" s="3">
        <f t="shared" si="0"/>
        <v>30</v>
      </c>
      <c r="E30" s="14" t="str">
        <f t="shared" si="3"/>
        <v xml:space="preserve">QualityDifferencesRating      </v>
      </c>
      <c r="F30" t="str">
        <f t="shared" si="4"/>
        <v>'QualityDifferencesRating'</v>
      </c>
      <c r="G30" t="str">
        <f t="shared" si="5"/>
        <v>$QualityDifferencesRating</v>
      </c>
      <c r="H30" t="str">
        <f t="shared" si="6"/>
        <v>'$QualityDifferencesRating'</v>
      </c>
      <c r="I30">
        <f t="shared" si="7"/>
        <v>27</v>
      </c>
      <c r="J30" s="3">
        <f t="shared" si="1"/>
        <v>33</v>
      </c>
      <c r="K30" s="9" t="str">
        <f t="shared" si="8"/>
        <v xml:space="preserve">localStorage.QualityDifferencesRating      </v>
      </c>
      <c r="L30" t="s">
        <v>254</v>
      </c>
      <c r="M30" t="str">
        <f t="shared" si="9"/>
        <v xml:space="preserve">'$QualityDifferencesRating'      </v>
      </c>
      <c r="N30" t="str">
        <f t="shared" si="10"/>
        <v>$QualityDifferencesRating       = "Medium";// CompetitiveRivalry</v>
      </c>
      <c r="O30" t="str">
        <f t="shared" si="11"/>
        <v xml:space="preserve">       $QualityDifferencesRating       = $row["QualityDifferencesRating"];</v>
      </c>
      <c r="P30" t="str">
        <f t="shared" si="20"/>
        <v xml:space="preserve">       if (typeof(localStorage.QualityDifferencesRating      )==  "undefined") { localStorage.QualityDifferencesRating       = "Medium"};</v>
      </c>
      <c r="Q30" t="str">
        <f t="shared" si="12"/>
        <v xml:space="preserve">       localStorage.QualityDifferencesRating       = "&lt;?php echo $QualityDifferencesRating?&gt;" ;</v>
      </c>
      <c r="R30" t="str">
        <f t="shared" si="13"/>
        <v>$QualityDifferencesRating       =  "$_POST['QualityDifferencesRating'] ";</v>
      </c>
      <c r="S30" t="str">
        <f t="shared" si="14"/>
        <v xml:space="preserve">       localStorage.QualityDifferencesRating       =  document.PortersForm.QualityDifferencesRating.value;</v>
      </c>
      <c r="T30" t="str">
        <f t="shared" si="15"/>
        <v xml:space="preserve">         document.PortersForm.QualityDifferencesRating.value =  localStorage.QualityDifferencesRating;</v>
      </c>
      <c r="U30" t="str">
        <f t="shared" si="16"/>
        <v>varChar(6)</v>
      </c>
      <c r="V30" t="str">
        <f t="shared" si="17"/>
        <v xml:space="preserve">           QualityDifferencesRating  varChar(6) NOT NULL,</v>
      </c>
      <c r="W30" t="str">
        <f t="shared" si="18"/>
        <v xml:space="preserve">       QualityDifferencesRating,</v>
      </c>
      <c r="X30" t="str">
        <f t="shared" si="19"/>
        <v xml:space="preserve">       '$QualityDifferencesRating',</v>
      </c>
    </row>
    <row r="31" spans="1:24" x14ac:dyDescent="0.25">
      <c r="A31">
        <v>29</v>
      </c>
      <c r="B31" t="s">
        <v>193</v>
      </c>
      <c r="C31">
        <f t="shared" si="2"/>
        <v>23</v>
      </c>
      <c r="D31" s="3">
        <f t="shared" si="0"/>
        <v>30</v>
      </c>
      <c r="E31" s="14" t="str">
        <f t="shared" si="3"/>
        <v xml:space="preserve">QualityDifferencesScore       </v>
      </c>
      <c r="F31" t="str">
        <f t="shared" si="4"/>
        <v>'QualityDifferencesScore'</v>
      </c>
      <c r="G31" t="str">
        <f t="shared" si="5"/>
        <v>$QualityDifferencesScore</v>
      </c>
      <c r="H31" t="str">
        <f t="shared" si="6"/>
        <v>'$QualityDifferencesScore'</v>
      </c>
      <c r="I31">
        <f t="shared" si="7"/>
        <v>26</v>
      </c>
      <c r="J31" s="3">
        <f t="shared" si="1"/>
        <v>33</v>
      </c>
      <c r="K31" s="9" t="str">
        <f t="shared" si="8"/>
        <v xml:space="preserve">localStorage.QualityDifferencesScore       </v>
      </c>
      <c r="L31" t="s">
        <v>254</v>
      </c>
      <c r="M31" t="str">
        <f t="shared" si="9"/>
        <v xml:space="preserve">'$QualityDifferencesScore'       </v>
      </c>
      <c r="N31" t="str">
        <f t="shared" si="10"/>
        <v>$QualityDifferencesScore        = 0       ;// CompetitiveRivalry</v>
      </c>
      <c r="O31" t="str">
        <f t="shared" si="11"/>
        <v xml:space="preserve">       $QualityDifferencesScore        = $row["QualityDifferencesScore"];</v>
      </c>
      <c r="P31" t="str">
        <f t="shared" si="20"/>
        <v xml:space="preserve">       if (typeof(localStorage.QualityDifferencesScore       )==  "undefined") { localStorage.QualityDifferencesScore        = 0};</v>
      </c>
      <c r="Q31" t="str">
        <f t="shared" si="12"/>
        <v xml:space="preserve">       localStorage.QualityDifferencesScore        = "&lt;?php echo $QualityDifferencesScore?&gt;" ;</v>
      </c>
      <c r="R31" t="str">
        <f t="shared" si="13"/>
        <v>$QualityDifferencesScore        =  "$_POST['QualityDifferencesScore'] ";</v>
      </c>
      <c r="S31" t="str">
        <f t="shared" si="14"/>
        <v xml:space="preserve">       localStorage.QualityDifferencesScore        =  document.PortersForm.QualityDifferencesScore.value;</v>
      </c>
      <c r="T31" t="str">
        <f t="shared" si="15"/>
        <v xml:space="preserve">         document.PortersForm.QualityDifferencesScore.value =  localStorage.QualityDifferencesScore;</v>
      </c>
      <c r="U31" t="str">
        <f t="shared" si="16"/>
        <v>INT</v>
      </c>
      <c r="V31" t="str">
        <f t="shared" si="17"/>
        <v xml:space="preserve">           QualityDifferencesScore  INT NOT NULL,</v>
      </c>
      <c r="W31" t="str">
        <f t="shared" si="18"/>
        <v xml:space="preserve">       QualityDifferencesScore,</v>
      </c>
      <c r="X31" t="str">
        <f t="shared" si="19"/>
        <v xml:space="preserve">       '$QualityDifferencesScore',</v>
      </c>
    </row>
    <row r="32" spans="1:24" x14ac:dyDescent="0.25">
      <c r="A32">
        <v>30</v>
      </c>
      <c r="B32" t="s">
        <v>194</v>
      </c>
      <c r="C32">
        <f t="shared" si="2"/>
        <v>25</v>
      </c>
      <c r="D32" s="3">
        <f t="shared" si="0"/>
        <v>30</v>
      </c>
      <c r="E32" s="14" t="str">
        <f t="shared" si="3"/>
        <v xml:space="preserve">QualityDifferencesComment     </v>
      </c>
      <c r="F32" t="str">
        <f t="shared" si="4"/>
        <v>'QualityDifferencesComment'</v>
      </c>
      <c r="G32" t="str">
        <f t="shared" si="5"/>
        <v>$QualityDifferencesComment</v>
      </c>
      <c r="H32" t="str">
        <f t="shared" si="6"/>
        <v>'$QualityDifferencesComment'</v>
      </c>
      <c r="I32">
        <f t="shared" si="7"/>
        <v>28</v>
      </c>
      <c r="J32" s="3">
        <f t="shared" si="1"/>
        <v>33</v>
      </c>
      <c r="K32" s="9" t="str">
        <f t="shared" si="8"/>
        <v xml:space="preserve">localStorage.QualityDifferencesComment     </v>
      </c>
      <c r="L32" t="s">
        <v>254</v>
      </c>
      <c r="M32" t="str">
        <f t="shared" si="9"/>
        <v xml:space="preserve">'$QualityDifferencesComment'     </v>
      </c>
      <c r="N32" t="str">
        <f t="shared" si="10"/>
        <v>$QualityDifferencesComment      = "Medium";// CompetitiveRivalry</v>
      </c>
      <c r="O32" t="str">
        <f t="shared" si="11"/>
        <v xml:space="preserve">       $QualityDifferencesComment      = $row["QualityDifferencesComment"];</v>
      </c>
      <c r="P32" t="str">
        <f t="shared" si="20"/>
        <v xml:space="preserve">       if (typeof(localStorage.QualityDifferencesComment     )==  "undefined") { localStorage.QualityDifferencesComment      = ""};</v>
      </c>
      <c r="Q32" t="str">
        <f t="shared" si="12"/>
        <v xml:space="preserve">       localStorage.QualityDifferencesComment      = "&lt;?php echo $QualityDifferencesComment?&gt;" ;</v>
      </c>
      <c r="R32" t="str">
        <f t="shared" si="13"/>
        <v>$QualityDifferencesComment      =  "$_POST['QualityDifferencesComment'] ";</v>
      </c>
      <c r="S32" t="str">
        <f t="shared" si="14"/>
        <v xml:space="preserve">       localStorage.QualityDifferencesComment      =  document.PortersForm.QualityDifferencesComment.value;</v>
      </c>
      <c r="T32" t="str">
        <f t="shared" si="15"/>
        <v xml:space="preserve">         document.PortersForm.QualityDifferencesComment.value =  localStorage.QualityDifferencesComment;</v>
      </c>
      <c r="U32" t="str">
        <f t="shared" si="16"/>
        <v>VarChar(150)</v>
      </c>
      <c r="V32" t="str">
        <f t="shared" si="17"/>
        <v xml:space="preserve">           QualityDifferencesComment  VarChar(150) NOT NULL,</v>
      </c>
      <c r="W32" t="str">
        <f t="shared" si="18"/>
        <v xml:space="preserve">       QualityDifferencesComment,</v>
      </c>
      <c r="X32" t="str">
        <f t="shared" si="19"/>
        <v xml:space="preserve">       '$QualityDifferencesComment',</v>
      </c>
    </row>
    <row r="33" spans="1:24" x14ac:dyDescent="0.25">
      <c r="A33">
        <v>31</v>
      </c>
      <c r="B33" t="s">
        <v>195</v>
      </c>
      <c r="C33">
        <f t="shared" si="2"/>
        <v>22</v>
      </c>
      <c r="D33" s="3">
        <f t="shared" si="0"/>
        <v>30</v>
      </c>
      <c r="E33" s="14" t="str">
        <f t="shared" si="3"/>
        <v xml:space="preserve">OtherDifferencesRating        </v>
      </c>
      <c r="F33" t="str">
        <f t="shared" si="4"/>
        <v>'OtherDifferencesRating'</v>
      </c>
      <c r="G33" t="str">
        <f t="shared" si="5"/>
        <v>$OtherDifferencesRating</v>
      </c>
      <c r="H33" t="str">
        <f t="shared" si="6"/>
        <v>'$OtherDifferencesRating'</v>
      </c>
      <c r="I33">
        <f t="shared" si="7"/>
        <v>25</v>
      </c>
      <c r="J33" s="3">
        <f t="shared" si="1"/>
        <v>33</v>
      </c>
      <c r="K33" s="9" t="str">
        <f t="shared" si="8"/>
        <v xml:space="preserve">localStorage.OtherDifferencesRating        </v>
      </c>
      <c r="L33" t="s">
        <v>254</v>
      </c>
      <c r="M33" t="str">
        <f t="shared" si="9"/>
        <v xml:space="preserve">'$OtherDifferencesRating'        </v>
      </c>
      <c r="N33" t="str">
        <f t="shared" si="10"/>
        <v>$OtherDifferencesRating         = "Medium";// CompetitiveRivalry</v>
      </c>
      <c r="O33" t="str">
        <f t="shared" si="11"/>
        <v xml:space="preserve">       $OtherDifferencesRating         = $row["OtherDifferencesRating"];</v>
      </c>
      <c r="P33" t="str">
        <f t="shared" si="20"/>
        <v xml:space="preserve">       if (typeof(localStorage.OtherDifferencesRating        )==  "undefined") { localStorage.OtherDifferencesRating         = "Medium"};</v>
      </c>
      <c r="Q33" t="str">
        <f t="shared" si="12"/>
        <v xml:space="preserve">       localStorage.OtherDifferencesRating         = "&lt;?php echo $OtherDifferencesRating?&gt;" ;</v>
      </c>
      <c r="R33" t="str">
        <f t="shared" si="13"/>
        <v>$OtherDifferencesRating         =  "$_POST['OtherDifferencesRating'] ";</v>
      </c>
      <c r="S33" t="str">
        <f t="shared" si="14"/>
        <v xml:space="preserve">       localStorage.OtherDifferencesRating         =  document.PortersForm.OtherDifferencesRating.value;</v>
      </c>
      <c r="T33" t="str">
        <f t="shared" si="15"/>
        <v xml:space="preserve">         document.PortersForm.OtherDifferencesRating.value =  localStorage.OtherDifferencesRating;</v>
      </c>
      <c r="U33" t="str">
        <f t="shared" si="16"/>
        <v>varChar(6)</v>
      </c>
      <c r="V33" t="str">
        <f t="shared" si="17"/>
        <v xml:space="preserve">           OtherDifferencesRating  varChar(6) NOT NULL,</v>
      </c>
      <c r="W33" t="str">
        <f t="shared" si="18"/>
        <v xml:space="preserve">       OtherDifferencesRating,</v>
      </c>
      <c r="X33" t="str">
        <f t="shared" si="19"/>
        <v xml:space="preserve">       '$OtherDifferencesRating',</v>
      </c>
    </row>
    <row r="34" spans="1:24" x14ac:dyDescent="0.25">
      <c r="A34">
        <v>32</v>
      </c>
      <c r="B34" t="s">
        <v>196</v>
      </c>
      <c r="C34">
        <f t="shared" si="2"/>
        <v>21</v>
      </c>
      <c r="D34" s="3">
        <f t="shared" si="0"/>
        <v>30</v>
      </c>
      <c r="E34" s="14" t="str">
        <f t="shared" si="3"/>
        <v xml:space="preserve">OtherDifferencesScore         </v>
      </c>
      <c r="F34" t="str">
        <f t="shared" si="4"/>
        <v>'OtherDifferencesScore'</v>
      </c>
      <c r="G34" t="str">
        <f t="shared" si="5"/>
        <v>$OtherDifferencesScore</v>
      </c>
      <c r="H34" t="str">
        <f t="shared" si="6"/>
        <v>'$OtherDifferencesScore'</v>
      </c>
      <c r="I34">
        <f t="shared" si="7"/>
        <v>24</v>
      </c>
      <c r="J34" s="3">
        <f t="shared" si="1"/>
        <v>33</v>
      </c>
      <c r="K34" s="9" t="str">
        <f t="shared" si="8"/>
        <v xml:space="preserve">localStorage.OtherDifferencesScore         </v>
      </c>
      <c r="L34" t="s">
        <v>254</v>
      </c>
      <c r="M34" t="str">
        <f t="shared" si="9"/>
        <v xml:space="preserve">'$OtherDifferencesScore'         </v>
      </c>
      <c r="N34" t="str">
        <f t="shared" si="10"/>
        <v>$OtherDifferencesScore          = 0       ;// CompetitiveRivalry</v>
      </c>
      <c r="O34" t="str">
        <f t="shared" si="11"/>
        <v xml:space="preserve">       $OtherDifferencesScore          = $row["OtherDifferencesScore"];</v>
      </c>
      <c r="P34" t="str">
        <f t="shared" si="20"/>
        <v xml:space="preserve">       if (typeof(localStorage.OtherDifferencesScore         )==  "undefined") { localStorage.OtherDifferencesScore          = 0};</v>
      </c>
      <c r="Q34" t="str">
        <f t="shared" si="12"/>
        <v xml:space="preserve">       localStorage.OtherDifferencesScore          = "&lt;?php echo $OtherDifferencesScore?&gt;" ;</v>
      </c>
      <c r="R34" t="str">
        <f t="shared" si="13"/>
        <v>$OtherDifferencesScore          =  "$_POST['OtherDifferencesScore'] ";</v>
      </c>
      <c r="S34" t="str">
        <f t="shared" si="14"/>
        <v xml:space="preserve">       localStorage.OtherDifferencesScore          =  document.PortersForm.OtherDifferencesScore.value;</v>
      </c>
      <c r="T34" t="str">
        <f t="shared" si="15"/>
        <v xml:space="preserve">         document.PortersForm.OtherDifferencesScore.value =  localStorage.OtherDifferencesScore;</v>
      </c>
      <c r="U34" t="str">
        <f t="shared" si="16"/>
        <v>INT</v>
      </c>
      <c r="V34" t="str">
        <f t="shared" si="17"/>
        <v xml:space="preserve">           OtherDifferencesScore  INT NOT NULL,</v>
      </c>
      <c r="W34" t="str">
        <f t="shared" si="18"/>
        <v xml:space="preserve">       OtherDifferencesScore,</v>
      </c>
      <c r="X34" t="str">
        <f t="shared" si="19"/>
        <v xml:space="preserve">       '$OtherDifferencesScore',</v>
      </c>
    </row>
    <row r="35" spans="1:24" x14ac:dyDescent="0.25">
      <c r="A35">
        <v>33</v>
      </c>
      <c r="B35" t="s">
        <v>197</v>
      </c>
      <c r="C35">
        <f t="shared" si="2"/>
        <v>23</v>
      </c>
      <c r="D35" s="3">
        <f t="shared" ref="D35:D66" si="21">MAX(C:C)</f>
        <v>30</v>
      </c>
      <c r="E35" s="14" t="str">
        <f t="shared" si="3"/>
        <v xml:space="preserve">OtherDifferencesComment       </v>
      </c>
      <c r="F35" t="str">
        <f t="shared" si="4"/>
        <v>'OtherDifferencesComment'</v>
      </c>
      <c r="G35" t="str">
        <f t="shared" si="5"/>
        <v>$OtherDifferencesComment</v>
      </c>
      <c r="H35" t="str">
        <f t="shared" si="6"/>
        <v>'$OtherDifferencesComment'</v>
      </c>
      <c r="I35">
        <f t="shared" si="7"/>
        <v>26</v>
      </c>
      <c r="J35" s="3">
        <f t="shared" ref="J35:J66" si="22">MAX(I:I)</f>
        <v>33</v>
      </c>
      <c r="K35" s="9" t="str">
        <f t="shared" si="8"/>
        <v xml:space="preserve">localStorage.OtherDifferencesComment       </v>
      </c>
      <c r="L35" t="s">
        <v>254</v>
      </c>
      <c r="M35" t="str">
        <f t="shared" si="9"/>
        <v xml:space="preserve">'$OtherDifferencesComment'       </v>
      </c>
      <c r="N35" t="str">
        <f t="shared" si="10"/>
        <v>$OtherDifferencesComment        = "Medium";// CompetitiveRivalry</v>
      </c>
      <c r="O35" t="str">
        <f t="shared" si="11"/>
        <v xml:space="preserve">       $OtherDifferencesComment        = $row["OtherDifferencesComment"];</v>
      </c>
      <c r="P35" t="str">
        <f t="shared" si="20"/>
        <v xml:space="preserve">       if (typeof(localStorage.OtherDifferencesComment       )==  "undefined") { localStorage.OtherDifferencesComment        = ""};</v>
      </c>
      <c r="Q35" t="str">
        <f t="shared" si="12"/>
        <v xml:space="preserve">       localStorage.OtherDifferencesComment        = "&lt;?php echo $OtherDifferencesComment?&gt;" ;</v>
      </c>
      <c r="R35" t="str">
        <f t="shared" si="13"/>
        <v>$OtherDifferencesComment        =  "$_POST['OtherDifferencesComment'] ";</v>
      </c>
      <c r="S35" t="str">
        <f t="shared" si="14"/>
        <v xml:space="preserve">       localStorage.OtherDifferencesComment        =  document.PortersForm.OtherDifferencesComment.value;</v>
      </c>
      <c r="T35" t="str">
        <f t="shared" si="15"/>
        <v xml:space="preserve">         document.PortersForm.OtherDifferencesComment.value =  localStorage.OtherDifferencesComment;</v>
      </c>
      <c r="U35" t="str">
        <f t="shared" si="16"/>
        <v>VarChar(150)</v>
      </c>
      <c r="V35" t="str">
        <f t="shared" si="17"/>
        <v xml:space="preserve">           OtherDifferencesComment  VarChar(150) NOT NULL,</v>
      </c>
      <c r="W35" t="str">
        <f t="shared" si="18"/>
        <v xml:space="preserve">       OtherDifferencesComment,</v>
      </c>
      <c r="X35" t="str">
        <f t="shared" si="19"/>
        <v xml:space="preserve">       '$OtherDifferencesComment',</v>
      </c>
    </row>
    <row r="36" spans="1:24" x14ac:dyDescent="0.25">
      <c r="A36">
        <v>34</v>
      </c>
      <c r="B36" t="s">
        <v>198</v>
      </c>
      <c r="C36">
        <f t="shared" si="2"/>
        <v>20</v>
      </c>
      <c r="D36" s="3">
        <f t="shared" si="21"/>
        <v>30</v>
      </c>
      <c r="E36" s="14" t="str">
        <f t="shared" si="3"/>
        <v xml:space="preserve">SwitchingCostsRating          </v>
      </c>
      <c r="F36" t="str">
        <f t="shared" si="4"/>
        <v>'SwitchingCostsRating'</v>
      </c>
      <c r="G36" t="str">
        <f t="shared" si="5"/>
        <v>$SwitchingCostsRating</v>
      </c>
      <c r="H36" t="str">
        <f t="shared" si="6"/>
        <v>'$SwitchingCostsRating'</v>
      </c>
      <c r="I36">
        <f t="shared" si="7"/>
        <v>23</v>
      </c>
      <c r="J36" s="3">
        <f t="shared" si="22"/>
        <v>33</v>
      </c>
      <c r="K36" s="9" t="str">
        <f t="shared" si="8"/>
        <v xml:space="preserve">localStorage.SwitchingCostsRating          </v>
      </c>
      <c r="L36" t="s">
        <v>254</v>
      </c>
      <c r="M36" t="str">
        <f t="shared" si="9"/>
        <v xml:space="preserve">'$SwitchingCostsRating'          </v>
      </c>
      <c r="N36" t="str">
        <f t="shared" si="10"/>
        <v>$SwitchingCostsRating           = "Medium";// CompetitiveRivalry</v>
      </c>
      <c r="O36" t="str">
        <f t="shared" si="11"/>
        <v xml:space="preserve">       $SwitchingCostsRating           = $row["SwitchingCostsRating"];</v>
      </c>
      <c r="P36" t="str">
        <f t="shared" si="20"/>
        <v xml:space="preserve">       if (typeof(localStorage.SwitchingCostsRating          )==  "undefined") { localStorage.SwitchingCostsRating           = "Medium"};</v>
      </c>
      <c r="Q36" t="str">
        <f t="shared" si="12"/>
        <v xml:space="preserve">       localStorage.SwitchingCostsRating           = "&lt;?php echo $SwitchingCostsRating?&gt;" ;</v>
      </c>
      <c r="R36" t="str">
        <f t="shared" si="13"/>
        <v>$SwitchingCostsRating           =  "$_POST['SwitchingCostsRating'] ";</v>
      </c>
      <c r="S36" t="str">
        <f t="shared" si="14"/>
        <v xml:space="preserve">       localStorage.SwitchingCostsRating           =  document.PortersForm.SwitchingCostsRating.value;</v>
      </c>
      <c r="T36" t="str">
        <f t="shared" si="15"/>
        <v xml:space="preserve">         document.PortersForm.SwitchingCostsRating.value =  localStorage.SwitchingCostsRating;</v>
      </c>
      <c r="U36" t="str">
        <f t="shared" si="16"/>
        <v>varChar(6)</v>
      </c>
      <c r="V36" t="str">
        <f t="shared" si="17"/>
        <v xml:space="preserve">           SwitchingCostsRating  varChar(6) NOT NULL,</v>
      </c>
      <c r="W36" t="str">
        <f t="shared" si="18"/>
        <v xml:space="preserve">       SwitchingCostsRating,</v>
      </c>
      <c r="X36" t="str">
        <f t="shared" si="19"/>
        <v xml:space="preserve">       '$SwitchingCostsRating',</v>
      </c>
    </row>
    <row r="37" spans="1:24" x14ac:dyDescent="0.25">
      <c r="A37">
        <v>35</v>
      </c>
      <c r="B37" t="s">
        <v>199</v>
      </c>
      <c r="C37">
        <f t="shared" si="2"/>
        <v>19</v>
      </c>
      <c r="D37" s="3">
        <f t="shared" si="21"/>
        <v>30</v>
      </c>
      <c r="E37" s="14" t="str">
        <f t="shared" si="3"/>
        <v xml:space="preserve">SwitchingCostsScore           </v>
      </c>
      <c r="F37" t="str">
        <f t="shared" si="4"/>
        <v>'SwitchingCostsScore'</v>
      </c>
      <c r="G37" t="str">
        <f t="shared" si="5"/>
        <v>$SwitchingCostsScore</v>
      </c>
      <c r="H37" t="str">
        <f t="shared" si="6"/>
        <v>'$SwitchingCostsScore'</v>
      </c>
      <c r="I37">
        <f t="shared" si="7"/>
        <v>22</v>
      </c>
      <c r="J37" s="3">
        <f t="shared" si="22"/>
        <v>33</v>
      </c>
      <c r="K37" s="9" t="str">
        <f t="shared" si="8"/>
        <v xml:space="preserve">localStorage.SwitchingCostsScore           </v>
      </c>
      <c r="L37" t="s">
        <v>254</v>
      </c>
      <c r="M37" t="str">
        <f t="shared" si="9"/>
        <v xml:space="preserve">'$SwitchingCostsScore'           </v>
      </c>
      <c r="N37" t="str">
        <f t="shared" si="10"/>
        <v>$SwitchingCostsScore            = 0       ;// CompetitiveRivalry</v>
      </c>
      <c r="O37" t="str">
        <f t="shared" si="11"/>
        <v xml:space="preserve">       $SwitchingCostsScore            = $row["SwitchingCostsScore"];</v>
      </c>
      <c r="P37" t="str">
        <f t="shared" si="20"/>
        <v xml:space="preserve">       if (typeof(localStorage.SwitchingCostsScore           )==  "undefined") { localStorage.SwitchingCostsScore            = 0};</v>
      </c>
      <c r="Q37" t="str">
        <f t="shared" si="12"/>
        <v xml:space="preserve">       localStorage.SwitchingCostsScore            = "&lt;?php echo $SwitchingCostsScore?&gt;" ;</v>
      </c>
      <c r="R37" t="str">
        <f t="shared" si="13"/>
        <v>$SwitchingCostsScore            =  "$_POST['SwitchingCostsScore'] ";</v>
      </c>
      <c r="S37" t="str">
        <f t="shared" si="14"/>
        <v xml:space="preserve">       localStorage.SwitchingCostsScore            =  document.PortersForm.SwitchingCostsScore.value;</v>
      </c>
      <c r="T37" t="str">
        <f t="shared" si="15"/>
        <v xml:space="preserve">         document.PortersForm.SwitchingCostsScore.value =  localStorage.SwitchingCostsScore;</v>
      </c>
      <c r="U37" t="str">
        <f t="shared" si="16"/>
        <v>INT</v>
      </c>
      <c r="V37" t="str">
        <f t="shared" si="17"/>
        <v xml:space="preserve">           SwitchingCostsScore  INT NOT NULL,</v>
      </c>
      <c r="W37" t="str">
        <f t="shared" si="18"/>
        <v xml:space="preserve">       SwitchingCostsScore,</v>
      </c>
      <c r="X37" t="str">
        <f t="shared" si="19"/>
        <v xml:space="preserve">       '$SwitchingCostsScore',</v>
      </c>
    </row>
    <row r="38" spans="1:24" x14ac:dyDescent="0.25">
      <c r="A38">
        <v>36</v>
      </c>
      <c r="B38" t="s">
        <v>200</v>
      </c>
      <c r="C38">
        <f t="shared" si="2"/>
        <v>21</v>
      </c>
      <c r="D38" s="3">
        <f t="shared" si="21"/>
        <v>30</v>
      </c>
      <c r="E38" s="14" t="str">
        <f t="shared" si="3"/>
        <v xml:space="preserve">SwitchingCostsComment         </v>
      </c>
      <c r="F38" t="str">
        <f t="shared" si="4"/>
        <v>'SwitchingCostsComment'</v>
      </c>
      <c r="G38" t="str">
        <f t="shared" si="5"/>
        <v>$SwitchingCostsComment</v>
      </c>
      <c r="H38" t="str">
        <f t="shared" si="6"/>
        <v>'$SwitchingCostsComment'</v>
      </c>
      <c r="I38">
        <f t="shared" si="7"/>
        <v>24</v>
      </c>
      <c r="J38" s="3">
        <f t="shared" si="22"/>
        <v>33</v>
      </c>
      <c r="K38" s="9" t="str">
        <f t="shared" si="8"/>
        <v xml:space="preserve">localStorage.SwitchingCostsComment         </v>
      </c>
      <c r="L38" t="s">
        <v>254</v>
      </c>
      <c r="M38" t="str">
        <f t="shared" si="9"/>
        <v xml:space="preserve">'$SwitchingCostsComment'         </v>
      </c>
      <c r="N38" t="str">
        <f t="shared" si="10"/>
        <v>$SwitchingCostsComment          = "Medium";// CompetitiveRivalry</v>
      </c>
      <c r="O38" t="str">
        <f t="shared" si="11"/>
        <v xml:space="preserve">       $SwitchingCostsComment          = $row["SwitchingCostsComment"];</v>
      </c>
      <c r="P38" t="str">
        <f t="shared" si="20"/>
        <v xml:space="preserve">       if (typeof(localStorage.SwitchingCostsComment         )==  "undefined") { localStorage.SwitchingCostsComment          = ""};</v>
      </c>
      <c r="Q38" t="str">
        <f t="shared" si="12"/>
        <v xml:space="preserve">       localStorage.SwitchingCostsComment          = "&lt;?php echo $SwitchingCostsComment?&gt;" ;</v>
      </c>
      <c r="R38" t="str">
        <f t="shared" si="13"/>
        <v>$SwitchingCostsComment          =  "$_POST['SwitchingCostsComment'] ";</v>
      </c>
      <c r="S38" t="str">
        <f t="shared" si="14"/>
        <v xml:space="preserve">       localStorage.SwitchingCostsComment          =  document.PortersForm.SwitchingCostsComment.value;</v>
      </c>
      <c r="T38" t="str">
        <f t="shared" si="15"/>
        <v xml:space="preserve">         document.PortersForm.SwitchingCostsComment.value =  localStorage.SwitchingCostsComment;</v>
      </c>
      <c r="U38" t="str">
        <f t="shared" si="16"/>
        <v>VarChar(150)</v>
      </c>
      <c r="V38" t="str">
        <f t="shared" si="17"/>
        <v xml:space="preserve">           SwitchingCostsComment  VarChar(150) NOT NULL,</v>
      </c>
      <c r="W38" t="str">
        <f t="shared" si="18"/>
        <v xml:space="preserve">       SwitchingCostsComment,</v>
      </c>
      <c r="X38" t="str">
        <f t="shared" si="19"/>
        <v xml:space="preserve">       '$SwitchingCostsComment',</v>
      </c>
    </row>
    <row r="39" spans="1:24" x14ac:dyDescent="0.25">
      <c r="A39">
        <v>37</v>
      </c>
      <c r="B39" t="s">
        <v>201</v>
      </c>
      <c r="C39">
        <f t="shared" si="2"/>
        <v>21</v>
      </c>
      <c r="D39" s="3">
        <f t="shared" si="21"/>
        <v>30</v>
      </c>
      <c r="E39" s="14" t="str">
        <f t="shared" si="3"/>
        <v xml:space="preserve">CustomerLoyaltyRating         </v>
      </c>
      <c r="F39" t="str">
        <f t="shared" si="4"/>
        <v>'CustomerLoyaltyRating'</v>
      </c>
      <c r="G39" t="str">
        <f t="shared" si="5"/>
        <v>$CustomerLoyaltyRating</v>
      </c>
      <c r="H39" t="str">
        <f t="shared" si="6"/>
        <v>'$CustomerLoyaltyRating'</v>
      </c>
      <c r="I39">
        <f t="shared" si="7"/>
        <v>24</v>
      </c>
      <c r="J39" s="3">
        <f t="shared" si="22"/>
        <v>33</v>
      </c>
      <c r="K39" s="9" t="str">
        <f t="shared" si="8"/>
        <v xml:space="preserve">localStorage.CustomerLoyaltyRating         </v>
      </c>
      <c r="L39" t="s">
        <v>254</v>
      </c>
      <c r="M39" t="str">
        <f t="shared" si="9"/>
        <v xml:space="preserve">'$CustomerLoyaltyRating'         </v>
      </c>
      <c r="N39" t="str">
        <f t="shared" si="10"/>
        <v>$CustomerLoyaltyRating          = "Medium";// CompetitiveRivalry</v>
      </c>
      <c r="O39" t="str">
        <f t="shared" si="11"/>
        <v xml:space="preserve">       $CustomerLoyaltyRating          = $row["CustomerLoyaltyRating"];</v>
      </c>
      <c r="P39" t="str">
        <f t="shared" si="20"/>
        <v xml:space="preserve">       if (typeof(localStorage.CustomerLoyaltyRating         )==  "undefined") { localStorage.CustomerLoyaltyRating          = "Medium"};</v>
      </c>
      <c r="Q39" t="str">
        <f t="shared" si="12"/>
        <v xml:space="preserve">       localStorage.CustomerLoyaltyRating          = "&lt;?php echo $CustomerLoyaltyRating?&gt;" ;</v>
      </c>
      <c r="R39" t="str">
        <f t="shared" si="13"/>
        <v>$CustomerLoyaltyRating          =  "$_POST['CustomerLoyaltyRating'] ";</v>
      </c>
      <c r="S39" t="str">
        <f t="shared" si="14"/>
        <v xml:space="preserve">       localStorage.CustomerLoyaltyRating          =  document.PortersForm.CustomerLoyaltyRating.value;</v>
      </c>
      <c r="T39" t="str">
        <f t="shared" si="15"/>
        <v xml:space="preserve">         document.PortersForm.CustomerLoyaltyRating.value =  localStorage.CustomerLoyaltyRating;</v>
      </c>
      <c r="U39" t="str">
        <f t="shared" si="16"/>
        <v>varChar(6)</v>
      </c>
      <c r="V39" t="str">
        <f t="shared" si="17"/>
        <v xml:space="preserve">           CustomerLoyaltyRating  varChar(6) NOT NULL,</v>
      </c>
      <c r="W39" t="str">
        <f t="shared" si="18"/>
        <v xml:space="preserve">       CustomerLoyaltyRating,</v>
      </c>
      <c r="X39" t="str">
        <f t="shared" si="19"/>
        <v xml:space="preserve">       '$CustomerLoyaltyRating',</v>
      </c>
    </row>
    <row r="40" spans="1:24" x14ac:dyDescent="0.25">
      <c r="A40">
        <v>38</v>
      </c>
      <c r="B40" t="s">
        <v>202</v>
      </c>
      <c r="C40">
        <f t="shared" si="2"/>
        <v>20</v>
      </c>
      <c r="D40" s="3">
        <f t="shared" si="21"/>
        <v>30</v>
      </c>
      <c r="E40" s="14" t="str">
        <f t="shared" si="3"/>
        <v xml:space="preserve">CustomerLoyaktyScore          </v>
      </c>
      <c r="F40" t="str">
        <f t="shared" si="4"/>
        <v>'CustomerLoyaktyScore'</v>
      </c>
      <c r="G40" t="str">
        <f t="shared" si="5"/>
        <v>$CustomerLoyaktyScore</v>
      </c>
      <c r="H40" t="str">
        <f t="shared" si="6"/>
        <v>'$CustomerLoyaktyScore'</v>
      </c>
      <c r="I40">
        <f t="shared" si="7"/>
        <v>23</v>
      </c>
      <c r="J40" s="3">
        <f t="shared" si="22"/>
        <v>33</v>
      </c>
      <c r="K40" s="9" t="str">
        <f t="shared" si="8"/>
        <v xml:space="preserve">localStorage.CustomerLoyaktyScore          </v>
      </c>
      <c r="L40" t="s">
        <v>254</v>
      </c>
      <c r="M40" t="str">
        <f t="shared" si="9"/>
        <v xml:space="preserve">'$CustomerLoyaktyScore'          </v>
      </c>
      <c r="N40" t="str">
        <f t="shared" si="10"/>
        <v>$CustomerLoyaktyScore           = 0       ;// CompetitiveRivalry</v>
      </c>
      <c r="O40" t="str">
        <f t="shared" si="11"/>
        <v xml:space="preserve">       $CustomerLoyaktyScore           = $row["CustomerLoyaktyScore"];</v>
      </c>
      <c r="P40" t="str">
        <f t="shared" si="20"/>
        <v xml:space="preserve">       if (typeof(localStorage.CustomerLoyaktyScore          )==  "undefined") { localStorage.CustomerLoyaktyScore           = 0};</v>
      </c>
      <c r="Q40" t="str">
        <f t="shared" si="12"/>
        <v xml:space="preserve">       localStorage.CustomerLoyaktyScore           = "&lt;?php echo $CustomerLoyaktyScore?&gt;" ;</v>
      </c>
      <c r="R40" t="str">
        <f t="shared" si="13"/>
        <v>$CustomerLoyaktyScore           =  "$_POST['CustomerLoyaktyScore'] ";</v>
      </c>
      <c r="S40" t="str">
        <f t="shared" si="14"/>
        <v xml:space="preserve">       localStorage.CustomerLoyaktyScore           =  document.PortersForm.CustomerLoyaktyScore.value;</v>
      </c>
      <c r="T40" t="str">
        <f t="shared" si="15"/>
        <v xml:space="preserve">         document.PortersForm.CustomerLoyaktyScore.value =  localStorage.CustomerLoyaktyScore;</v>
      </c>
      <c r="U40" t="str">
        <f t="shared" si="16"/>
        <v>INT</v>
      </c>
      <c r="V40" t="str">
        <f t="shared" si="17"/>
        <v xml:space="preserve">           CustomerLoyaktyScore  INT NOT NULL,</v>
      </c>
      <c r="W40" t="str">
        <f t="shared" si="18"/>
        <v xml:space="preserve">       CustomerLoyaktyScore,</v>
      </c>
      <c r="X40" t="str">
        <f t="shared" si="19"/>
        <v xml:space="preserve">       '$CustomerLoyaktyScore',</v>
      </c>
    </row>
    <row r="41" spans="1:24" x14ac:dyDescent="0.25">
      <c r="A41">
        <v>39</v>
      </c>
      <c r="B41" t="s">
        <v>203</v>
      </c>
      <c r="C41">
        <f t="shared" si="2"/>
        <v>22</v>
      </c>
      <c r="D41" s="3">
        <f t="shared" si="21"/>
        <v>30</v>
      </c>
      <c r="E41" s="14" t="str">
        <f t="shared" si="3"/>
        <v xml:space="preserve">CustomerLoyaktyComment        </v>
      </c>
      <c r="F41" t="str">
        <f t="shared" si="4"/>
        <v>'CustomerLoyaktyComment'</v>
      </c>
      <c r="G41" t="str">
        <f t="shared" si="5"/>
        <v>$CustomerLoyaktyComment</v>
      </c>
      <c r="H41" t="str">
        <f t="shared" si="6"/>
        <v>'$CustomerLoyaktyComment'</v>
      </c>
      <c r="I41">
        <f t="shared" si="7"/>
        <v>25</v>
      </c>
      <c r="J41" s="3">
        <f t="shared" si="22"/>
        <v>33</v>
      </c>
      <c r="K41" s="9" t="str">
        <f t="shared" si="8"/>
        <v xml:space="preserve">localStorage.CustomerLoyaktyComment        </v>
      </c>
      <c r="L41" t="s">
        <v>254</v>
      </c>
      <c r="M41" t="str">
        <f t="shared" si="9"/>
        <v xml:space="preserve">'$CustomerLoyaktyComment'        </v>
      </c>
      <c r="N41" t="str">
        <f t="shared" si="10"/>
        <v>$CustomerLoyaktyComment         = "Medium";// CompetitiveRivalry</v>
      </c>
      <c r="O41" t="str">
        <f t="shared" si="11"/>
        <v xml:space="preserve">       $CustomerLoyaktyComment         = $row["CustomerLoyaktyComment"];</v>
      </c>
      <c r="P41" t="str">
        <f t="shared" si="20"/>
        <v xml:space="preserve">       if (typeof(localStorage.CustomerLoyaktyComment        )==  "undefined") { localStorage.CustomerLoyaktyComment         = ""};</v>
      </c>
      <c r="Q41" t="str">
        <f t="shared" si="12"/>
        <v xml:space="preserve">       localStorage.CustomerLoyaktyComment         = "&lt;?php echo $CustomerLoyaktyComment?&gt;" ;</v>
      </c>
      <c r="R41" t="str">
        <f t="shared" si="13"/>
        <v>$CustomerLoyaktyComment         =  "$_POST['CustomerLoyaktyComment'] ";</v>
      </c>
      <c r="S41" t="str">
        <f t="shared" si="14"/>
        <v xml:space="preserve">       localStorage.CustomerLoyaktyComment         =  document.PortersForm.CustomerLoyaktyComment.value;</v>
      </c>
      <c r="T41" t="str">
        <f t="shared" si="15"/>
        <v xml:space="preserve">         document.PortersForm.CustomerLoyaktyComment.value =  localStorage.CustomerLoyaktyComment;</v>
      </c>
      <c r="U41" t="str">
        <f t="shared" si="16"/>
        <v>VarChar(150)</v>
      </c>
      <c r="V41" t="str">
        <f t="shared" si="17"/>
        <v xml:space="preserve">           CustomerLoyaktyComment  VarChar(150) NOT NULL,</v>
      </c>
      <c r="W41" t="str">
        <f t="shared" si="18"/>
        <v xml:space="preserve">       CustomerLoyaktyComment,</v>
      </c>
      <c r="X41" t="str">
        <f t="shared" si="19"/>
        <v xml:space="preserve">       '$CustomerLoyaktyComment',</v>
      </c>
    </row>
    <row r="42" spans="1:24" x14ac:dyDescent="0.25">
      <c r="A42">
        <v>40</v>
      </c>
      <c r="B42" t="s">
        <v>204</v>
      </c>
      <c r="C42">
        <f t="shared" si="2"/>
        <v>19</v>
      </c>
      <c r="D42" s="3">
        <f t="shared" si="21"/>
        <v>30</v>
      </c>
      <c r="E42" s="14" t="str">
        <f t="shared" si="3"/>
        <v xml:space="preserve">SupplierPowerRating           </v>
      </c>
      <c r="F42" t="str">
        <f t="shared" si="4"/>
        <v>'SupplierPowerRating'</v>
      </c>
      <c r="G42" t="str">
        <f t="shared" si="5"/>
        <v>$SupplierPowerRating</v>
      </c>
      <c r="H42" t="str">
        <f t="shared" si="6"/>
        <v>'$SupplierPowerRating'</v>
      </c>
      <c r="I42">
        <f t="shared" si="7"/>
        <v>22</v>
      </c>
      <c r="J42" s="3">
        <f t="shared" si="22"/>
        <v>33</v>
      </c>
      <c r="K42" s="9" t="str">
        <f t="shared" si="8"/>
        <v xml:space="preserve">localStorage.SupplierPowerRating           </v>
      </c>
      <c r="L42" t="s">
        <v>255</v>
      </c>
      <c r="M42" t="str">
        <f t="shared" si="9"/>
        <v xml:space="preserve">'$SupplierPowerRating'           </v>
      </c>
      <c r="N42" t="str">
        <f t="shared" si="10"/>
        <v>$SupplierPowerRating            = "Medium";// SupplierPower</v>
      </c>
      <c r="O42" t="str">
        <f t="shared" si="11"/>
        <v xml:space="preserve">       $SupplierPowerRating            = $row["SupplierPowerRating"];</v>
      </c>
      <c r="P42" t="str">
        <f t="shared" si="20"/>
        <v xml:space="preserve">       if (typeof(localStorage.SupplierPowerRating           )==  "undefined") { localStorage.SupplierPowerRating            = "Medium"};</v>
      </c>
      <c r="Q42" t="str">
        <f t="shared" si="12"/>
        <v xml:space="preserve">       localStorage.SupplierPowerRating            = "&lt;?php echo $SupplierPowerRating?&gt;" ;</v>
      </c>
      <c r="R42" t="str">
        <f t="shared" si="13"/>
        <v>$SupplierPowerRating            =  "$_POST['SupplierPowerRating'] ";</v>
      </c>
      <c r="S42" t="str">
        <f t="shared" si="14"/>
        <v xml:space="preserve">       localStorage.SupplierPowerRating            =  document.PortersForm.SupplierPowerRating.value;</v>
      </c>
      <c r="T42" t="str">
        <f t="shared" si="15"/>
        <v xml:space="preserve">         document.PortersForm.SupplierPowerRating.value =  localStorage.SupplierPowerRating;</v>
      </c>
      <c r="U42" t="str">
        <f t="shared" si="16"/>
        <v>varChar(6)</v>
      </c>
      <c r="V42" t="str">
        <f t="shared" si="17"/>
        <v xml:space="preserve">           SupplierPowerRating  varChar(6) NOT NULL,</v>
      </c>
      <c r="W42" t="str">
        <f t="shared" si="18"/>
        <v xml:space="preserve">       SupplierPowerRating,</v>
      </c>
      <c r="X42" t="str">
        <f t="shared" si="19"/>
        <v xml:space="preserve">       '$SupplierPowerRating',</v>
      </c>
    </row>
    <row r="43" spans="1:24" x14ac:dyDescent="0.25">
      <c r="A43">
        <v>41</v>
      </c>
      <c r="B43" t="s">
        <v>205</v>
      </c>
      <c r="C43">
        <f t="shared" si="2"/>
        <v>18</v>
      </c>
      <c r="D43" s="3">
        <f t="shared" si="21"/>
        <v>30</v>
      </c>
      <c r="E43" s="14" t="str">
        <f t="shared" si="3"/>
        <v xml:space="preserve">SupplierPowerScore            </v>
      </c>
      <c r="F43" t="str">
        <f t="shared" si="4"/>
        <v>'SupplierPowerScore'</v>
      </c>
      <c r="G43" t="str">
        <f t="shared" si="5"/>
        <v>$SupplierPowerScore</v>
      </c>
      <c r="H43" t="str">
        <f t="shared" si="6"/>
        <v>'$SupplierPowerScore'</v>
      </c>
      <c r="I43">
        <f t="shared" si="7"/>
        <v>21</v>
      </c>
      <c r="J43" s="3">
        <f t="shared" si="22"/>
        <v>33</v>
      </c>
      <c r="K43" s="9" t="str">
        <f t="shared" si="8"/>
        <v xml:space="preserve">localStorage.SupplierPowerScore            </v>
      </c>
      <c r="L43" t="s">
        <v>255</v>
      </c>
      <c r="M43" t="str">
        <f t="shared" si="9"/>
        <v xml:space="preserve">'$SupplierPowerScore'            </v>
      </c>
      <c r="N43" t="str">
        <f t="shared" si="10"/>
        <v>$SupplierPowerScore             = 0       ;// SupplierPower</v>
      </c>
      <c r="O43" t="str">
        <f t="shared" si="11"/>
        <v xml:space="preserve">       $SupplierPowerScore             = $row["SupplierPowerScore"];</v>
      </c>
      <c r="P43" t="str">
        <f t="shared" si="20"/>
        <v xml:space="preserve">       if (typeof(localStorage.SupplierPowerScore            )==  "undefined") { localStorage.SupplierPowerScore             = 0};</v>
      </c>
      <c r="Q43" t="str">
        <f t="shared" si="12"/>
        <v xml:space="preserve">       localStorage.SupplierPowerScore             = "&lt;?php echo $SupplierPowerScore?&gt;" ;</v>
      </c>
      <c r="R43" t="str">
        <f t="shared" si="13"/>
        <v>$SupplierPowerScore             =  "$_POST['SupplierPowerScore'] ";</v>
      </c>
      <c r="S43" t="str">
        <f t="shared" si="14"/>
        <v xml:space="preserve">       localStorage.SupplierPowerScore             =  document.PortersForm.SupplierPowerScore.value;</v>
      </c>
      <c r="T43" t="str">
        <f t="shared" si="15"/>
        <v xml:space="preserve">         document.PortersForm.SupplierPowerScore.value =  localStorage.SupplierPowerScore;</v>
      </c>
      <c r="U43" t="str">
        <f t="shared" si="16"/>
        <v>INT</v>
      </c>
      <c r="V43" t="str">
        <f t="shared" si="17"/>
        <v xml:space="preserve">           SupplierPowerScore  INT NOT NULL,</v>
      </c>
      <c r="W43" t="str">
        <f t="shared" si="18"/>
        <v xml:space="preserve">       SupplierPowerScore,</v>
      </c>
      <c r="X43" t="str">
        <f t="shared" si="19"/>
        <v xml:space="preserve">       '$SupplierPowerScore',</v>
      </c>
    </row>
    <row r="44" spans="1:24" x14ac:dyDescent="0.25">
      <c r="A44">
        <v>42</v>
      </c>
      <c r="B44" t="s">
        <v>206</v>
      </c>
      <c r="C44">
        <f t="shared" si="2"/>
        <v>25</v>
      </c>
      <c r="D44" s="3">
        <f t="shared" si="21"/>
        <v>30</v>
      </c>
      <c r="E44" s="14" t="str">
        <f t="shared" si="3"/>
        <v xml:space="preserve">NumberOfSuppliersrsRating     </v>
      </c>
      <c r="F44" t="str">
        <f t="shared" si="4"/>
        <v>'NumberOfSuppliersrsRating'</v>
      </c>
      <c r="G44" t="str">
        <f t="shared" si="5"/>
        <v>$NumberOfSuppliersrsRating</v>
      </c>
      <c r="H44" t="str">
        <f t="shared" si="6"/>
        <v>'$NumberOfSuppliersrsRating'</v>
      </c>
      <c r="I44">
        <f t="shared" si="7"/>
        <v>28</v>
      </c>
      <c r="J44" s="3">
        <f t="shared" si="22"/>
        <v>33</v>
      </c>
      <c r="K44" s="9" t="str">
        <f t="shared" si="8"/>
        <v xml:space="preserve">localStorage.NumberOfSuppliersrsRating     </v>
      </c>
      <c r="L44" t="s">
        <v>255</v>
      </c>
      <c r="M44" t="str">
        <f t="shared" si="9"/>
        <v xml:space="preserve">'$NumberOfSuppliersrsRating'     </v>
      </c>
      <c r="N44" t="str">
        <f t="shared" si="10"/>
        <v>$NumberOfSuppliersrsRating      = "Medium";// SupplierPower</v>
      </c>
      <c r="O44" t="str">
        <f t="shared" si="11"/>
        <v xml:space="preserve">       $NumberOfSuppliersrsRating      = $row["NumberOfSuppliersrsRating"];</v>
      </c>
      <c r="P44" t="str">
        <f t="shared" si="20"/>
        <v xml:space="preserve">       if (typeof(localStorage.NumberOfSuppliersrsRating     )==  "undefined") { localStorage.NumberOfSuppliersrsRating      = "Medium"};</v>
      </c>
      <c r="Q44" t="str">
        <f t="shared" si="12"/>
        <v xml:space="preserve">       localStorage.NumberOfSuppliersrsRating      = "&lt;?php echo $NumberOfSuppliersrsRating?&gt;" ;</v>
      </c>
      <c r="R44" t="str">
        <f t="shared" si="13"/>
        <v>$NumberOfSuppliersrsRating      =  "$_POST['NumberOfSuppliersrsRating'] ";</v>
      </c>
      <c r="S44" t="str">
        <f t="shared" si="14"/>
        <v xml:space="preserve">       localStorage.NumberOfSuppliersrsRating      =  document.PortersForm.NumberOfSuppliersrsRating.value;</v>
      </c>
      <c r="T44" t="str">
        <f t="shared" si="15"/>
        <v xml:space="preserve">         document.PortersForm.NumberOfSuppliersrsRating.value =  localStorage.NumberOfSuppliersrsRating;</v>
      </c>
      <c r="U44" t="str">
        <f t="shared" si="16"/>
        <v>varChar(6)</v>
      </c>
      <c r="V44" t="str">
        <f t="shared" si="17"/>
        <v xml:space="preserve">           NumberOfSuppliersrsRating  varChar(6) NOT NULL,</v>
      </c>
      <c r="W44" t="str">
        <f t="shared" si="18"/>
        <v xml:space="preserve">       NumberOfSuppliersrsRating,</v>
      </c>
      <c r="X44" t="str">
        <f t="shared" si="19"/>
        <v xml:space="preserve">       '$NumberOfSuppliersrsRating',</v>
      </c>
    </row>
    <row r="45" spans="1:24" x14ac:dyDescent="0.25">
      <c r="A45">
        <v>43</v>
      </c>
      <c r="B45" t="s">
        <v>207</v>
      </c>
      <c r="C45">
        <f t="shared" si="2"/>
        <v>29</v>
      </c>
      <c r="D45" s="3">
        <f t="shared" si="21"/>
        <v>30</v>
      </c>
      <c r="E45" s="14" t="str">
        <f t="shared" si="3"/>
        <v xml:space="preserve">NumberOfSuppliersOverallScore </v>
      </c>
      <c r="F45" t="str">
        <f t="shared" si="4"/>
        <v>'NumberOfSuppliersOverallScore'</v>
      </c>
      <c r="G45" t="str">
        <f t="shared" si="5"/>
        <v>$NumberOfSuppliersOverallScore</v>
      </c>
      <c r="H45" t="str">
        <f t="shared" si="6"/>
        <v>'$NumberOfSuppliersOverallScore'</v>
      </c>
      <c r="I45">
        <f t="shared" si="7"/>
        <v>32</v>
      </c>
      <c r="J45" s="3">
        <f t="shared" si="22"/>
        <v>33</v>
      </c>
      <c r="K45" s="9" t="str">
        <f t="shared" si="8"/>
        <v xml:space="preserve">localStorage.NumberOfSuppliersOverallScore </v>
      </c>
      <c r="L45" t="s">
        <v>255</v>
      </c>
      <c r="M45" t="str">
        <f t="shared" si="9"/>
        <v xml:space="preserve">'$NumberOfSuppliersOverallScore' </v>
      </c>
      <c r="N45" t="str">
        <f t="shared" si="10"/>
        <v>$NumberOfSuppliersOverallScore  = 0       ;// SupplierPower</v>
      </c>
      <c r="O45" t="str">
        <f t="shared" si="11"/>
        <v xml:space="preserve">       $NumberOfSuppliersOverallScore  = $row["NumberOfSuppliersOverallScore"];</v>
      </c>
      <c r="P45" t="str">
        <f t="shared" si="20"/>
        <v xml:space="preserve">       if (typeof(localStorage.NumberOfSuppliersOverallScore )==  "undefined") { localStorage.NumberOfSuppliersOverallScore  = 0};</v>
      </c>
      <c r="Q45" t="str">
        <f t="shared" si="12"/>
        <v xml:space="preserve">       localStorage.NumberOfSuppliersOverallScore  = "&lt;?php echo $NumberOfSuppliersOverallScore?&gt;" ;</v>
      </c>
      <c r="R45" t="str">
        <f t="shared" si="13"/>
        <v>$NumberOfSuppliersOverallScore  =  "$_POST['NumberOfSuppliersOverallScore'] ";</v>
      </c>
      <c r="S45" t="str">
        <f t="shared" si="14"/>
        <v xml:space="preserve">       localStorage.NumberOfSuppliersOverallScore  =  document.PortersForm.NumberOfSuppliersOverallScore.value;</v>
      </c>
      <c r="T45" t="str">
        <f t="shared" si="15"/>
        <v xml:space="preserve">         document.PortersForm.NumberOfSuppliersOverallScore.value =  localStorage.NumberOfSuppliersOverallScore;</v>
      </c>
      <c r="U45" t="str">
        <f t="shared" si="16"/>
        <v>INT</v>
      </c>
      <c r="V45" t="str">
        <f t="shared" si="17"/>
        <v xml:space="preserve">           NumberOfSuppliersOverallScore  INT NOT NULL,</v>
      </c>
      <c r="W45" t="str">
        <f t="shared" si="18"/>
        <v xml:space="preserve">       NumberOfSuppliersOverallScore,</v>
      </c>
      <c r="X45" t="str">
        <f t="shared" si="19"/>
        <v xml:space="preserve">       '$NumberOfSuppliersOverallScore',</v>
      </c>
    </row>
    <row r="46" spans="1:24" x14ac:dyDescent="0.25">
      <c r="A46">
        <v>44</v>
      </c>
      <c r="B46" t="s">
        <v>208</v>
      </c>
      <c r="C46">
        <f t="shared" si="2"/>
        <v>24</v>
      </c>
      <c r="D46" s="3">
        <f t="shared" si="21"/>
        <v>30</v>
      </c>
      <c r="E46" s="14" t="str">
        <f t="shared" si="3"/>
        <v xml:space="preserve">NumberOfSuppliersComment      </v>
      </c>
      <c r="F46" t="str">
        <f t="shared" si="4"/>
        <v>'NumberOfSuppliersComment'</v>
      </c>
      <c r="G46" t="str">
        <f t="shared" si="5"/>
        <v>$NumberOfSuppliersComment</v>
      </c>
      <c r="H46" t="str">
        <f t="shared" si="6"/>
        <v>'$NumberOfSuppliersComment'</v>
      </c>
      <c r="I46">
        <f t="shared" si="7"/>
        <v>27</v>
      </c>
      <c r="J46" s="3">
        <f t="shared" si="22"/>
        <v>33</v>
      </c>
      <c r="K46" s="9" t="str">
        <f t="shared" si="8"/>
        <v xml:space="preserve">localStorage.NumberOfSuppliersComment      </v>
      </c>
      <c r="L46" t="s">
        <v>255</v>
      </c>
      <c r="M46" t="str">
        <f t="shared" si="9"/>
        <v xml:space="preserve">'$NumberOfSuppliersComment'      </v>
      </c>
      <c r="N46" t="str">
        <f t="shared" si="10"/>
        <v>$NumberOfSuppliersComment       = "Medium";// SupplierPower</v>
      </c>
      <c r="O46" t="str">
        <f t="shared" si="11"/>
        <v xml:space="preserve">       $NumberOfSuppliersComment       = $row["NumberOfSuppliersComment"];</v>
      </c>
      <c r="P46" t="str">
        <f t="shared" si="20"/>
        <v xml:space="preserve">       if (typeof(localStorage.NumberOfSuppliersComment      )==  "undefined") { localStorage.NumberOfSuppliersComment       = ""};</v>
      </c>
      <c r="Q46" t="str">
        <f t="shared" si="12"/>
        <v xml:space="preserve">       localStorage.NumberOfSuppliersComment       = "&lt;?php echo $NumberOfSuppliersComment?&gt;" ;</v>
      </c>
      <c r="R46" t="str">
        <f t="shared" si="13"/>
        <v>$NumberOfSuppliersComment       =  "$_POST['NumberOfSuppliersComment'] ";</v>
      </c>
      <c r="S46" t="str">
        <f t="shared" si="14"/>
        <v xml:space="preserve">       localStorage.NumberOfSuppliersComment       =  document.PortersForm.NumberOfSuppliersComment.value;</v>
      </c>
      <c r="T46" t="str">
        <f t="shared" si="15"/>
        <v xml:space="preserve">         document.PortersForm.NumberOfSuppliersComment.value =  localStorage.NumberOfSuppliersComment;</v>
      </c>
      <c r="U46" t="str">
        <f t="shared" si="16"/>
        <v>VarChar(150)</v>
      </c>
      <c r="V46" t="str">
        <f t="shared" si="17"/>
        <v xml:space="preserve">           NumberOfSuppliersComment  VarChar(150) NOT NULL,</v>
      </c>
      <c r="W46" t="str">
        <f t="shared" si="18"/>
        <v xml:space="preserve">       NumberOfSuppliersComment,</v>
      </c>
      <c r="X46" t="str">
        <f t="shared" si="19"/>
        <v xml:space="preserve">       '$NumberOfSuppliersComment',</v>
      </c>
    </row>
    <row r="47" spans="1:24" x14ac:dyDescent="0.25">
      <c r="A47">
        <v>45</v>
      </c>
      <c r="B47" t="s">
        <v>209</v>
      </c>
      <c r="C47">
        <f t="shared" si="2"/>
        <v>21</v>
      </c>
      <c r="D47" s="3">
        <f t="shared" si="21"/>
        <v>30</v>
      </c>
      <c r="E47" s="14" t="str">
        <f t="shared" si="3"/>
        <v xml:space="preserve">SizeOfSuppliersRating         </v>
      </c>
      <c r="F47" t="str">
        <f t="shared" si="4"/>
        <v>'SizeOfSuppliersRating'</v>
      </c>
      <c r="G47" t="str">
        <f t="shared" si="5"/>
        <v>$SizeOfSuppliersRating</v>
      </c>
      <c r="H47" t="str">
        <f t="shared" si="6"/>
        <v>'$SizeOfSuppliersRating'</v>
      </c>
      <c r="I47">
        <f t="shared" si="7"/>
        <v>24</v>
      </c>
      <c r="J47" s="3">
        <f t="shared" si="22"/>
        <v>33</v>
      </c>
      <c r="K47" s="9" t="str">
        <f t="shared" si="8"/>
        <v xml:space="preserve">localStorage.SizeOfSuppliersRating         </v>
      </c>
      <c r="L47" t="s">
        <v>255</v>
      </c>
      <c r="M47" t="str">
        <f t="shared" si="9"/>
        <v xml:space="preserve">'$SizeOfSuppliersRating'         </v>
      </c>
      <c r="N47" t="str">
        <f t="shared" si="10"/>
        <v>$SizeOfSuppliersRating          = "Medium";// SupplierPower</v>
      </c>
      <c r="O47" t="str">
        <f t="shared" si="11"/>
        <v xml:space="preserve">       $SizeOfSuppliersRating          = $row["SizeOfSuppliersRating"];</v>
      </c>
      <c r="P47" t="str">
        <f t="shared" si="20"/>
        <v xml:space="preserve">       if (typeof(localStorage.SizeOfSuppliersRating         )==  "undefined") { localStorage.SizeOfSuppliersRating          = "Medium"};</v>
      </c>
      <c r="Q47" t="str">
        <f t="shared" si="12"/>
        <v xml:space="preserve">       localStorage.SizeOfSuppliersRating          = "&lt;?php echo $SizeOfSuppliersRating?&gt;" ;</v>
      </c>
      <c r="R47" t="str">
        <f t="shared" si="13"/>
        <v>$SizeOfSuppliersRating          =  "$_POST['SizeOfSuppliersRating'] ";</v>
      </c>
      <c r="S47" t="str">
        <f t="shared" si="14"/>
        <v xml:space="preserve">       localStorage.SizeOfSuppliersRating          =  document.PortersForm.SizeOfSuppliersRating.value;</v>
      </c>
      <c r="T47" t="str">
        <f t="shared" si="15"/>
        <v xml:space="preserve">         document.PortersForm.SizeOfSuppliersRating.value =  localStorage.SizeOfSuppliersRating;</v>
      </c>
      <c r="U47" t="str">
        <f t="shared" si="16"/>
        <v>varChar(6)</v>
      </c>
      <c r="V47" t="str">
        <f t="shared" si="17"/>
        <v xml:space="preserve">           SizeOfSuppliersRating  varChar(6) NOT NULL,</v>
      </c>
      <c r="W47" t="str">
        <f t="shared" si="18"/>
        <v xml:space="preserve">       SizeOfSuppliersRating,</v>
      </c>
      <c r="X47" t="str">
        <f t="shared" si="19"/>
        <v xml:space="preserve">       '$SizeOfSuppliersRating',</v>
      </c>
    </row>
    <row r="48" spans="1:24" x14ac:dyDescent="0.25">
      <c r="A48">
        <v>46</v>
      </c>
      <c r="B48" t="s">
        <v>210</v>
      </c>
      <c r="C48">
        <f t="shared" si="2"/>
        <v>27</v>
      </c>
      <c r="D48" s="3">
        <f t="shared" si="21"/>
        <v>30</v>
      </c>
      <c r="E48" s="14" t="str">
        <f t="shared" si="3"/>
        <v xml:space="preserve">SizeOfSuppliersOverallScore   </v>
      </c>
      <c r="F48" t="str">
        <f t="shared" si="4"/>
        <v>'SizeOfSuppliersOverallScore'</v>
      </c>
      <c r="G48" t="str">
        <f t="shared" si="5"/>
        <v>$SizeOfSuppliersOverallScore</v>
      </c>
      <c r="H48" t="str">
        <f t="shared" si="6"/>
        <v>'$SizeOfSuppliersOverallScore'</v>
      </c>
      <c r="I48">
        <f t="shared" si="7"/>
        <v>30</v>
      </c>
      <c r="J48" s="3">
        <f t="shared" si="22"/>
        <v>33</v>
      </c>
      <c r="K48" s="9" t="str">
        <f t="shared" si="8"/>
        <v xml:space="preserve">localStorage.SizeOfSuppliersOverallScore   </v>
      </c>
      <c r="L48" t="s">
        <v>255</v>
      </c>
      <c r="M48" t="str">
        <f t="shared" si="9"/>
        <v xml:space="preserve">'$SizeOfSuppliersOverallScore'   </v>
      </c>
      <c r="N48" t="str">
        <f t="shared" si="10"/>
        <v>$SizeOfSuppliersOverallScore    = 0       ;// SupplierPower</v>
      </c>
      <c r="O48" t="str">
        <f t="shared" si="11"/>
        <v xml:space="preserve">       $SizeOfSuppliersOverallScore    = $row["SizeOfSuppliersOverallScore"];</v>
      </c>
      <c r="P48" t="str">
        <f t="shared" si="20"/>
        <v xml:space="preserve">       if (typeof(localStorage.SizeOfSuppliersOverallScore   )==  "undefined") { localStorage.SizeOfSuppliersOverallScore    = 0};</v>
      </c>
      <c r="Q48" t="str">
        <f t="shared" si="12"/>
        <v xml:space="preserve">       localStorage.SizeOfSuppliersOverallScore    = "&lt;?php echo $SizeOfSuppliersOverallScore?&gt;" ;</v>
      </c>
      <c r="R48" t="str">
        <f t="shared" si="13"/>
        <v>$SizeOfSuppliersOverallScore    =  "$_POST['SizeOfSuppliersOverallScore'] ";</v>
      </c>
      <c r="S48" t="str">
        <f t="shared" si="14"/>
        <v xml:space="preserve">       localStorage.SizeOfSuppliersOverallScore    =  document.PortersForm.SizeOfSuppliersOverallScore.value;</v>
      </c>
      <c r="T48" t="str">
        <f t="shared" si="15"/>
        <v xml:space="preserve">         document.PortersForm.SizeOfSuppliersOverallScore.value =  localStorage.SizeOfSuppliersOverallScore;</v>
      </c>
      <c r="U48" t="str">
        <f t="shared" si="16"/>
        <v>INT</v>
      </c>
      <c r="V48" t="str">
        <f t="shared" si="17"/>
        <v xml:space="preserve">           SizeOfSuppliersOverallScore  INT NOT NULL,</v>
      </c>
      <c r="W48" t="str">
        <f t="shared" si="18"/>
        <v xml:space="preserve">       SizeOfSuppliersOverallScore,</v>
      </c>
      <c r="X48" t="str">
        <f t="shared" si="19"/>
        <v xml:space="preserve">       '$SizeOfSuppliersOverallScore',</v>
      </c>
    </row>
    <row r="49" spans="1:24" x14ac:dyDescent="0.25">
      <c r="A49">
        <v>47</v>
      </c>
      <c r="B49" t="s">
        <v>211</v>
      </c>
      <c r="C49">
        <f t="shared" si="2"/>
        <v>22</v>
      </c>
      <c r="D49" s="3">
        <f t="shared" si="21"/>
        <v>30</v>
      </c>
      <c r="E49" s="14" t="str">
        <f t="shared" si="3"/>
        <v xml:space="preserve">SizeOfSuppliersComment        </v>
      </c>
      <c r="F49" t="str">
        <f t="shared" si="4"/>
        <v>'SizeOfSuppliersComment'</v>
      </c>
      <c r="G49" t="str">
        <f t="shared" si="5"/>
        <v>$SizeOfSuppliersComment</v>
      </c>
      <c r="H49" t="str">
        <f t="shared" si="6"/>
        <v>'$SizeOfSuppliersComment'</v>
      </c>
      <c r="I49">
        <f t="shared" si="7"/>
        <v>25</v>
      </c>
      <c r="J49" s="3">
        <f t="shared" si="22"/>
        <v>33</v>
      </c>
      <c r="K49" s="9" t="str">
        <f t="shared" si="8"/>
        <v xml:space="preserve">localStorage.SizeOfSuppliersComment        </v>
      </c>
      <c r="L49" t="s">
        <v>255</v>
      </c>
      <c r="M49" t="str">
        <f t="shared" si="9"/>
        <v xml:space="preserve">'$SizeOfSuppliersComment'        </v>
      </c>
      <c r="N49" t="str">
        <f t="shared" si="10"/>
        <v>$SizeOfSuppliersComment         = "Medium";// SupplierPower</v>
      </c>
      <c r="O49" t="str">
        <f t="shared" si="11"/>
        <v xml:space="preserve">       $SizeOfSuppliersComment         = $row["SizeOfSuppliersComment"];</v>
      </c>
      <c r="P49" t="str">
        <f t="shared" si="20"/>
        <v xml:space="preserve">       if (typeof(localStorage.SizeOfSuppliersComment        )==  "undefined") { localStorage.SizeOfSuppliersComment         = ""};</v>
      </c>
      <c r="Q49" t="str">
        <f t="shared" si="12"/>
        <v xml:space="preserve">       localStorage.SizeOfSuppliersComment         = "&lt;?php echo $SizeOfSuppliersComment?&gt;" ;</v>
      </c>
      <c r="R49" t="str">
        <f t="shared" si="13"/>
        <v>$SizeOfSuppliersComment         =  "$_POST['SizeOfSuppliersComment'] ";</v>
      </c>
      <c r="S49" t="str">
        <f t="shared" si="14"/>
        <v xml:space="preserve">       localStorage.SizeOfSuppliersComment         =  document.PortersForm.SizeOfSuppliersComment.value;</v>
      </c>
      <c r="T49" t="str">
        <f t="shared" si="15"/>
        <v xml:space="preserve">         document.PortersForm.SizeOfSuppliersComment.value =  localStorage.SizeOfSuppliersComment;</v>
      </c>
      <c r="U49" t="str">
        <f t="shared" si="16"/>
        <v>VarChar(150)</v>
      </c>
      <c r="V49" t="str">
        <f t="shared" si="17"/>
        <v xml:space="preserve">           SizeOfSuppliersComment  VarChar(150) NOT NULL,</v>
      </c>
      <c r="W49" t="str">
        <f t="shared" si="18"/>
        <v xml:space="preserve">       SizeOfSuppliersComment,</v>
      </c>
      <c r="X49" t="str">
        <f t="shared" si="19"/>
        <v xml:space="preserve">       '$SizeOfSuppliersComment',</v>
      </c>
    </row>
    <row r="50" spans="1:24" x14ac:dyDescent="0.25">
      <c r="A50">
        <v>48</v>
      </c>
      <c r="B50" t="s">
        <v>212</v>
      </c>
      <c r="C50">
        <f t="shared" si="2"/>
        <v>25</v>
      </c>
      <c r="D50" s="3">
        <f t="shared" si="21"/>
        <v>30</v>
      </c>
      <c r="E50" s="14" t="str">
        <f t="shared" si="3"/>
        <v xml:space="preserve">UniquenessOfServiceRating     </v>
      </c>
      <c r="F50" t="str">
        <f t="shared" si="4"/>
        <v>'UniquenessOfServiceRating'</v>
      </c>
      <c r="G50" t="str">
        <f t="shared" si="5"/>
        <v>$UniquenessOfServiceRating</v>
      </c>
      <c r="H50" t="str">
        <f t="shared" si="6"/>
        <v>'$UniquenessOfServiceRating'</v>
      </c>
      <c r="I50">
        <f t="shared" si="7"/>
        <v>28</v>
      </c>
      <c r="J50" s="3">
        <f t="shared" si="22"/>
        <v>33</v>
      </c>
      <c r="K50" s="9" t="str">
        <f t="shared" si="8"/>
        <v xml:space="preserve">localStorage.UniquenessOfServiceRating     </v>
      </c>
      <c r="L50" t="s">
        <v>255</v>
      </c>
      <c r="M50" t="str">
        <f t="shared" si="9"/>
        <v xml:space="preserve">'$UniquenessOfServiceRating'     </v>
      </c>
      <c r="N50" t="str">
        <f t="shared" si="10"/>
        <v>$UniquenessOfServiceRating      = "Medium";// SupplierPower</v>
      </c>
      <c r="O50" t="str">
        <f t="shared" si="11"/>
        <v xml:space="preserve">       $UniquenessOfServiceRating      = $row["UniquenessOfServiceRating"];</v>
      </c>
      <c r="P50" t="str">
        <f t="shared" si="20"/>
        <v xml:space="preserve">       if (typeof(localStorage.UniquenessOfServiceRating     )==  "undefined") { localStorage.UniquenessOfServiceRating      = "Medium"};</v>
      </c>
      <c r="Q50" t="str">
        <f t="shared" si="12"/>
        <v xml:space="preserve">       localStorage.UniquenessOfServiceRating      = "&lt;?php echo $UniquenessOfServiceRating?&gt;" ;</v>
      </c>
      <c r="R50" t="str">
        <f t="shared" si="13"/>
        <v>$UniquenessOfServiceRating      =  "$_POST['UniquenessOfServiceRating'] ";</v>
      </c>
      <c r="S50" t="str">
        <f t="shared" si="14"/>
        <v xml:space="preserve">       localStorage.UniquenessOfServiceRating      =  document.PortersForm.UniquenessOfServiceRating.value;</v>
      </c>
      <c r="T50" t="str">
        <f t="shared" si="15"/>
        <v xml:space="preserve">         document.PortersForm.UniquenessOfServiceRating.value =  localStorage.UniquenessOfServiceRating;</v>
      </c>
      <c r="U50" t="str">
        <f t="shared" si="16"/>
        <v>varChar(6)</v>
      </c>
      <c r="V50" t="str">
        <f t="shared" si="17"/>
        <v xml:space="preserve">           UniquenessOfServiceRating  varChar(6) NOT NULL,</v>
      </c>
      <c r="W50" t="str">
        <f t="shared" si="18"/>
        <v xml:space="preserve">       UniquenessOfServiceRating,</v>
      </c>
      <c r="X50" t="str">
        <f t="shared" si="19"/>
        <v xml:space="preserve">       '$UniquenessOfServiceRating',</v>
      </c>
    </row>
    <row r="51" spans="1:24" x14ac:dyDescent="0.25">
      <c r="A51">
        <v>49</v>
      </c>
      <c r="B51" t="s">
        <v>213</v>
      </c>
      <c r="C51">
        <f t="shared" si="2"/>
        <v>24</v>
      </c>
      <c r="D51" s="3">
        <f t="shared" si="21"/>
        <v>30</v>
      </c>
      <c r="E51" s="14" t="str">
        <f t="shared" si="3"/>
        <v xml:space="preserve">UniquenessOfServiceScore      </v>
      </c>
      <c r="F51" t="str">
        <f t="shared" si="4"/>
        <v>'UniquenessOfServiceScore'</v>
      </c>
      <c r="G51" t="str">
        <f t="shared" si="5"/>
        <v>$UniquenessOfServiceScore</v>
      </c>
      <c r="H51" t="str">
        <f t="shared" si="6"/>
        <v>'$UniquenessOfServiceScore'</v>
      </c>
      <c r="I51">
        <f t="shared" si="7"/>
        <v>27</v>
      </c>
      <c r="J51" s="3">
        <f t="shared" si="22"/>
        <v>33</v>
      </c>
      <c r="K51" s="9" t="str">
        <f t="shared" si="8"/>
        <v xml:space="preserve">localStorage.UniquenessOfServiceScore      </v>
      </c>
      <c r="L51" t="s">
        <v>255</v>
      </c>
      <c r="M51" t="str">
        <f t="shared" si="9"/>
        <v xml:space="preserve">'$UniquenessOfServiceScore'      </v>
      </c>
      <c r="N51" t="str">
        <f t="shared" si="10"/>
        <v>$UniquenessOfServiceScore       = 0       ;// SupplierPower</v>
      </c>
      <c r="O51" t="str">
        <f t="shared" si="11"/>
        <v xml:space="preserve">       $UniquenessOfServiceScore       = $row["UniquenessOfServiceScore"];</v>
      </c>
      <c r="P51" t="str">
        <f t="shared" si="20"/>
        <v xml:space="preserve">       if (typeof(localStorage.UniquenessOfServiceScore      )==  "undefined") { localStorage.UniquenessOfServiceScore       = 0};</v>
      </c>
      <c r="Q51" t="str">
        <f t="shared" si="12"/>
        <v xml:space="preserve">       localStorage.UniquenessOfServiceScore       = "&lt;?php echo $UniquenessOfServiceScore?&gt;" ;</v>
      </c>
      <c r="R51" t="str">
        <f t="shared" si="13"/>
        <v>$UniquenessOfServiceScore       =  "$_POST['UniquenessOfServiceScore'] ";</v>
      </c>
      <c r="S51" t="str">
        <f t="shared" si="14"/>
        <v xml:space="preserve">       localStorage.UniquenessOfServiceScore       =  document.PortersForm.UniquenessOfServiceScore.value;</v>
      </c>
      <c r="T51" t="str">
        <f t="shared" si="15"/>
        <v xml:space="preserve">         document.PortersForm.UniquenessOfServiceScore.value =  localStorage.UniquenessOfServiceScore;</v>
      </c>
      <c r="U51" t="str">
        <f t="shared" si="16"/>
        <v>INT</v>
      </c>
      <c r="V51" t="str">
        <f t="shared" si="17"/>
        <v xml:space="preserve">           UniquenessOfServiceScore  INT NOT NULL,</v>
      </c>
      <c r="W51" t="str">
        <f t="shared" si="18"/>
        <v xml:space="preserve">       UniquenessOfServiceScore,</v>
      </c>
      <c r="X51" t="str">
        <f t="shared" si="19"/>
        <v xml:space="preserve">       '$UniquenessOfServiceScore',</v>
      </c>
    </row>
    <row r="52" spans="1:24" x14ac:dyDescent="0.25">
      <c r="A52">
        <v>50</v>
      </c>
      <c r="B52" t="s">
        <v>214</v>
      </c>
      <c r="C52">
        <f t="shared" si="2"/>
        <v>26</v>
      </c>
      <c r="D52" s="3">
        <f t="shared" si="21"/>
        <v>30</v>
      </c>
      <c r="E52" s="14" t="str">
        <f t="shared" si="3"/>
        <v xml:space="preserve">UniquenessOfServiceComment    </v>
      </c>
      <c r="F52" t="str">
        <f t="shared" si="4"/>
        <v>'UniquenessOfServiceComment'</v>
      </c>
      <c r="G52" t="str">
        <f t="shared" si="5"/>
        <v>$UniquenessOfServiceComment</v>
      </c>
      <c r="H52" t="str">
        <f t="shared" si="6"/>
        <v>'$UniquenessOfServiceComment'</v>
      </c>
      <c r="I52">
        <f t="shared" si="7"/>
        <v>29</v>
      </c>
      <c r="J52" s="3">
        <f t="shared" si="22"/>
        <v>33</v>
      </c>
      <c r="K52" s="9" t="str">
        <f t="shared" si="8"/>
        <v xml:space="preserve">localStorage.UniquenessOfServiceComment    </v>
      </c>
      <c r="L52" t="s">
        <v>255</v>
      </c>
      <c r="M52" t="str">
        <f t="shared" si="9"/>
        <v xml:space="preserve">'$UniquenessOfServiceComment'    </v>
      </c>
      <c r="N52" t="str">
        <f t="shared" si="10"/>
        <v>$UniquenessOfServiceComment     = "Medium";// SupplierPower</v>
      </c>
      <c r="O52" t="str">
        <f t="shared" si="11"/>
        <v xml:space="preserve">       $UniquenessOfServiceComment     = $row["UniquenessOfServiceComment"];</v>
      </c>
      <c r="P52" t="str">
        <f t="shared" si="20"/>
        <v xml:space="preserve">       if (typeof(localStorage.UniquenessOfServiceComment    )==  "undefined") { localStorage.UniquenessOfServiceComment     = ""};</v>
      </c>
      <c r="Q52" t="str">
        <f t="shared" si="12"/>
        <v xml:space="preserve">       localStorage.UniquenessOfServiceComment     = "&lt;?php echo $UniquenessOfServiceComment?&gt;" ;</v>
      </c>
      <c r="R52" t="str">
        <f t="shared" si="13"/>
        <v>$UniquenessOfServiceComment     =  "$_POST['UniquenessOfServiceComment'] ";</v>
      </c>
      <c r="S52" t="str">
        <f t="shared" si="14"/>
        <v xml:space="preserve">       localStorage.UniquenessOfServiceComment     =  document.PortersForm.UniquenessOfServiceComment.value;</v>
      </c>
      <c r="T52" t="str">
        <f t="shared" si="15"/>
        <v xml:space="preserve">         document.PortersForm.UniquenessOfServiceComment.value =  localStorage.UniquenessOfServiceComment;</v>
      </c>
      <c r="U52" t="str">
        <f t="shared" si="16"/>
        <v>VarChar(150)</v>
      </c>
      <c r="V52" t="str">
        <f t="shared" si="17"/>
        <v xml:space="preserve">           UniquenessOfServiceComment  VarChar(150) NOT NULL,</v>
      </c>
      <c r="W52" t="str">
        <f t="shared" si="18"/>
        <v xml:space="preserve">       UniquenessOfServiceComment,</v>
      </c>
      <c r="X52" t="str">
        <f t="shared" si="19"/>
        <v xml:space="preserve">       '$UniquenessOfServiceComment',</v>
      </c>
    </row>
    <row r="53" spans="1:24" x14ac:dyDescent="0.25">
      <c r="A53">
        <v>51</v>
      </c>
      <c r="B53" t="s">
        <v>215</v>
      </c>
      <c r="C53">
        <f t="shared" si="2"/>
        <v>27</v>
      </c>
      <c r="D53" s="3">
        <f t="shared" si="21"/>
        <v>30</v>
      </c>
      <c r="E53" s="14" t="str">
        <f t="shared" si="3"/>
        <v xml:space="preserve">CostsOfSupplierChangeRating   </v>
      </c>
      <c r="F53" t="str">
        <f t="shared" si="4"/>
        <v>'CostsOfSupplierChangeRating'</v>
      </c>
      <c r="G53" t="str">
        <f t="shared" si="5"/>
        <v>$CostsOfSupplierChangeRating</v>
      </c>
      <c r="H53" t="str">
        <f t="shared" si="6"/>
        <v>'$CostsOfSupplierChangeRating'</v>
      </c>
      <c r="I53">
        <f t="shared" si="7"/>
        <v>30</v>
      </c>
      <c r="J53" s="3">
        <f t="shared" si="22"/>
        <v>33</v>
      </c>
      <c r="K53" s="9" t="str">
        <f t="shared" si="8"/>
        <v xml:space="preserve">localStorage.CostsOfSupplierChangeRating   </v>
      </c>
      <c r="L53" t="s">
        <v>255</v>
      </c>
      <c r="M53" t="str">
        <f t="shared" si="9"/>
        <v xml:space="preserve">'$CostsOfSupplierChangeRating'   </v>
      </c>
      <c r="N53" t="str">
        <f t="shared" si="10"/>
        <v>$CostsOfSupplierChangeRating    = "Medium";// SupplierPower</v>
      </c>
      <c r="O53" t="str">
        <f t="shared" si="11"/>
        <v xml:space="preserve">       $CostsOfSupplierChangeRating    = $row["CostsOfSupplierChangeRating"];</v>
      </c>
      <c r="P53" t="str">
        <f t="shared" si="20"/>
        <v xml:space="preserve">       if (typeof(localStorage.CostsOfSupplierChangeRating   )==  "undefined") { localStorage.CostsOfSupplierChangeRating    = "Medium"};</v>
      </c>
      <c r="Q53" t="str">
        <f t="shared" si="12"/>
        <v xml:space="preserve">       localStorage.CostsOfSupplierChangeRating    = "&lt;?php echo $CostsOfSupplierChangeRating?&gt;" ;</v>
      </c>
      <c r="R53" t="str">
        <f t="shared" si="13"/>
        <v>$CostsOfSupplierChangeRating    =  "$_POST['CostsOfSupplierChangeRating'] ";</v>
      </c>
      <c r="S53" t="str">
        <f t="shared" si="14"/>
        <v xml:space="preserve">       localStorage.CostsOfSupplierChangeRating    =  document.PortersForm.CostsOfSupplierChangeRating.value;</v>
      </c>
      <c r="T53" t="str">
        <f t="shared" si="15"/>
        <v xml:space="preserve">         document.PortersForm.CostsOfSupplierChangeRating.value =  localStorage.CostsOfSupplierChangeRating;</v>
      </c>
      <c r="U53" t="str">
        <f t="shared" si="16"/>
        <v>varChar(6)</v>
      </c>
      <c r="V53" t="str">
        <f t="shared" si="17"/>
        <v xml:space="preserve">           CostsOfSupplierChangeRating  varChar(6) NOT NULL,</v>
      </c>
      <c r="W53" t="str">
        <f t="shared" si="18"/>
        <v xml:space="preserve">       CostsOfSupplierChangeRating,</v>
      </c>
      <c r="X53" t="str">
        <f t="shared" si="19"/>
        <v xml:space="preserve">       '$CostsOfSupplierChangeRating',</v>
      </c>
    </row>
    <row r="54" spans="1:24" x14ac:dyDescent="0.25">
      <c r="A54">
        <v>52</v>
      </c>
      <c r="B54" t="s">
        <v>216</v>
      </c>
      <c r="C54">
        <f t="shared" si="2"/>
        <v>26</v>
      </c>
      <c r="D54" s="3">
        <f t="shared" si="21"/>
        <v>30</v>
      </c>
      <c r="E54" s="14" t="str">
        <f t="shared" si="3"/>
        <v xml:space="preserve">CostsOfSupplierChangeScore    </v>
      </c>
      <c r="F54" t="str">
        <f t="shared" si="4"/>
        <v>'CostsOfSupplierChangeScore'</v>
      </c>
      <c r="G54" t="str">
        <f t="shared" si="5"/>
        <v>$CostsOfSupplierChangeScore</v>
      </c>
      <c r="H54" t="str">
        <f t="shared" si="6"/>
        <v>'$CostsOfSupplierChangeScore'</v>
      </c>
      <c r="I54">
        <f t="shared" si="7"/>
        <v>29</v>
      </c>
      <c r="J54" s="3">
        <f t="shared" si="22"/>
        <v>33</v>
      </c>
      <c r="K54" s="9" t="str">
        <f t="shared" si="8"/>
        <v xml:space="preserve">localStorage.CostsOfSupplierChangeScore    </v>
      </c>
      <c r="L54" t="s">
        <v>255</v>
      </c>
      <c r="M54" t="str">
        <f t="shared" si="9"/>
        <v xml:space="preserve">'$CostsOfSupplierChangeScore'    </v>
      </c>
      <c r="N54" t="str">
        <f t="shared" si="10"/>
        <v>$CostsOfSupplierChangeScore     = 0       ;// SupplierPower</v>
      </c>
      <c r="O54" t="str">
        <f t="shared" si="11"/>
        <v xml:space="preserve">       $CostsOfSupplierChangeScore     = $row["CostsOfSupplierChangeScore"];</v>
      </c>
      <c r="P54" t="str">
        <f t="shared" si="20"/>
        <v xml:space="preserve">       if (typeof(localStorage.CostsOfSupplierChangeScore    )==  "undefined") { localStorage.CostsOfSupplierChangeScore     = 0};</v>
      </c>
      <c r="Q54" t="str">
        <f t="shared" si="12"/>
        <v xml:space="preserve">       localStorage.CostsOfSupplierChangeScore     = "&lt;?php echo $CostsOfSupplierChangeScore?&gt;" ;</v>
      </c>
      <c r="R54" t="str">
        <f t="shared" si="13"/>
        <v>$CostsOfSupplierChangeScore     =  "$_POST['CostsOfSupplierChangeScore'] ";</v>
      </c>
      <c r="S54" t="str">
        <f t="shared" si="14"/>
        <v xml:space="preserve">       localStorage.CostsOfSupplierChangeScore     =  document.PortersForm.CostsOfSupplierChangeScore.value;</v>
      </c>
      <c r="T54" t="str">
        <f t="shared" si="15"/>
        <v xml:space="preserve">         document.PortersForm.CostsOfSupplierChangeScore.value =  localStorage.CostsOfSupplierChangeScore;</v>
      </c>
      <c r="U54" t="str">
        <f t="shared" si="16"/>
        <v>INT</v>
      </c>
      <c r="V54" t="str">
        <f t="shared" si="17"/>
        <v xml:space="preserve">           CostsOfSupplierChangeScore  INT NOT NULL,</v>
      </c>
      <c r="W54" t="str">
        <f t="shared" si="18"/>
        <v xml:space="preserve">       CostsOfSupplierChangeScore,</v>
      </c>
      <c r="X54" t="str">
        <f t="shared" si="19"/>
        <v xml:space="preserve">       '$CostsOfSupplierChangeScore',</v>
      </c>
    </row>
    <row r="55" spans="1:24" x14ac:dyDescent="0.25">
      <c r="A55">
        <v>53</v>
      </c>
      <c r="B55" t="s">
        <v>217</v>
      </c>
      <c r="C55">
        <f t="shared" si="2"/>
        <v>28</v>
      </c>
      <c r="D55" s="3">
        <f t="shared" si="21"/>
        <v>30</v>
      </c>
      <c r="E55" s="14" t="str">
        <f t="shared" si="3"/>
        <v xml:space="preserve">CostsOfSupplierChangeComment  </v>
      </c>
      <c r="F55" t="str">
        <f t="shared" si="4"/>
        <v>'CostsOfSupplierChangeComment'</v>
      </c>
      <c r="G55" t="str">
        <f t="shared" si="5"/>
        <v>$CostsOfSupplierChangeComment</v>
      </c>
      <c r="H55" t="str">
        <f t="shared" si="6"/>
        <v>'$CostsOfSupplierChangeComment'</v>
      </c>
      <c r="I55">
        <f t="shared" si="7"/>
        <v>31</v>
      </c>
      <c r="J55" s="3">
        <f t="shared" si="22"/>
        <v>33</v>
      </c>
      <c r="K55" s="9" t="str">
        <f t="shared" si="8"/>
        <v xml:space="preserve">localStorage.CostsOfSupplierChangeComment  </v>
      </c>
      <c r="L55" t="s">
        <v>255</v>
      </c>
      <c r="M55" t="str">
        <f t="shared" si="9"/>
        <v xml:space="preserve">'$CostsOfSupplierChangeComment'  </v>
      </c>
      <c r="N55" t="str">
        <f t="shared" si="10"/>
        <v>$CostsOfSupplierChangeComment   = "Medium";// SupplierPower</v>
      </c>
      <c r="O55" t="str">
        <f t="shared" si="11"/>
        <v xml:space="preserve">       $CostsOfSupplierChangeComment   = $row["CostsOfSupplierChangeComment"];</v>
      </c>
      <c r="P55" t="str">
        <f t="shared" si="20"/>
        <v xml:space="preserve">       if (typeof(localStorage.CostsOfSupplierChangeComment  )==  "undefined") { localStorage.CostsOfSupplierChangeComment   = ""};</v>
      </c>
      <c r="Q55" t="str">
        <f t="shared" si="12"/>
        <v xml:space="preserve">       localStorage.CostsOfSupplierChangeComment   = "&lt;?php echo $CostsOfSupplierChangeComment?&gt;" ;</v>
      </c>
      <c r="R55" t="str">
        <f t="shared" si="13"/>
        <v>$CostsOfSupplierChangeComment   =  "$_POST['CostsOfSupplierChangeComment'] ";</v>
      </c>
      <c r="S55" t="str">
        <f t="shared" si="14"/>
        <v xml:space="preserve">       localStorage.CostsOfSupplierChangeComment   =  document.PortersForm.CostsOfSupplierChangeComment.value;</v>
      </c>
      <c r="T55" t="str">
        <f t="shared" si="15"/>
        <v xml:space="preserve">         document.PortersForm.CostsOfSupplierChangeComment.value =  localStorage.CostsOfSupplierChangeComment;</v>
      </c>
      <c r="U55" t="str">
        <f t="shared" si="16"/>
        <v>VarChar(150)</v>
      </c>
      <c r="V55" t="str">
        <f t="shared" si="17"/>
        <v xml:space="preserve">           CostsOfSupplierChangeComment  VarChar(150) NOT NULL,</v>
      </c>
      <c r="W55" t="str">
        <f t="shared" si="18"/>
        <v xml:space="preserve">       CostsOfSupplierChangeComment,</v>
      </c>
      <c r="X55" t="str">
        <f t="shared" si="19"/>
        <v xml:space="preserve">       '$CostsOfSupplierChangeComment',</v>
      </c>
    </row>
    <row r="56" spans="1:24" x14ac:dyDescent="0.25">
      <c r="A56">
        <v>54</v>
      </c>
      <c r="B56" t="s">
        <v>218</v>
      </c>
      <c r="C56">
        <f t="shared" si="2"/>
        <v>28</v>
      </c>
      <c r="D56" s="3">
        <f t="shared" si="21"/>
        <v>30</v>
      </c>
      <c r="E56" s="14" t="str">
        <f t="shared" si="3"/>
        <v xml:space="preserve">SupplierSwitchingCostsRating  </v>
      </c>
      <c r="F56" t="str">
        <f t="shared" si="4"/>
        <v>'SupplierSwitchingCostsRating'</v>
      </c>
      <c r="G56" t="str">
        <f t="shared" si="5"/>
        <v>$SupplierSwitchingCostsRating</v>
      </c>
      <c r="H56" t="str">
        <f t="shared" si="6"/>
        <v>'$SupplierSwitchingCostsRating'</v>
      </c>
      <c r="I56">
        <f t="shared" si="7"/>
        <v>31</v>
      </c>
      <c r="J56" s="3">
        <f t="shared" si="22"/>
        <v>33</v>
      </c>
      <c r="K56" s="9" t="str">
        <f t="shared" si="8"/>
        <v xml:space="preserve">localStorage.SupplierSwitchingCostsRating  </v>
      </c>
      <c r="L56" t="s">
        <v>255</v>
      </c>
      <c r="M56" t="str">
        <f t="shared" si="9"/>
        <v xml:space="preserve">'$SupplierSwitchingCostsRating'  </v>
      </c>
      <c r="N56" t="str">
        <f t="shared" si="10"/>
        <v>$SupplierSwitchingCostsRating   = "Medium";// SupplierPower</v>
      </c>
      <c r="O56" t="str">
        <f t="shared" si="11"/>
        <v xml:space="preserve">       $SupplierSwitchingCostsRating   = $row["SupplierSwitchingCostsRating"];</v>
      </c>
      <c r="P56" t="str">
        <f t="shared" si="20"/>
        <v xml:space="preserve">       if (typeof(localStorage.SupplierSwitchingCostsRating  )==  "undefined") { localStorage.SupplierSwitchingCostsRating   = "Medium"};</v>
      </c>
      <c r="Q56" t="str">
        <f t="shared" si="12"/>
        <v xml:space="preserve">       localStorage.SupplierSwitchingCostsRating   = "&lt;?php echo $SupplierSwitchingCostsRating?&gt;" ;</v>
      </c>
      <c r="R56" t="str">
        <f t="shared" si="13"/>
        <v>$SupplierSwitchingCostsRating   =  "$_POST['SupplierSwitchingCostsRating'] ";</v>
      </c>
      <c r="S56" t="str">
        <f t="shared" si="14"/>
        <v xml:space="preserve">       localStorage.SupplierSwitchingCostsRating   =  document.PortersForm.SupplierSwitchingCostsRating.value;</v>
      </c>
      <c r="T56" t="str">
        <f t="shared" si="15"/>
        <v xml:space="preserve">         document.PortersForm.SupplierSwitchingCostsRating.value =  localStorage.SupplierSwitchingCostsRating;</v>
      </c>
      <c r="U56" t="str">
        <f t="shared" si="16"/>
        <v>varChar(6)</v>
      </c>
      <c r="V56" t="str">
        <f t="shared" si="17"/>
        <v xml:space="preserve">           SupplierSwitchingCostsRating  varChar(6) NOT NULL,</v>
      </c>
      <c r="W56" t="str">
        <f t="shared" si="18"/>
        <v xml:space="preserve">       SupplierSwitchingCostsRating,</v>
      </c>
      <c r="X56" t="str">
        <f t="shared" si="19"/>
        <v xml:space="preserve">       '$SupplierSwitchingCostsRating',</v>
      </c>
    </row>
    <row r="57" spans="1:24" x14ac:dyDescent="0.25">
      <c r="A57">
        <v>55</v>
      </c>
      <c r="B57" t="s">
        <v>219</v>
      </c>
      <c r="C57">
        <f t="shared" si="2"/>
        <v>27</v>
      </c>
      <c r="D57" s="3">
        <f t="shared" si="21"/>
        <v>30</v>
      </c>
      <c r="E57" s="14" t="str">
        <f t="shared" si="3"/>
        <v xml:space="preserve">SupplierSwitchingCostsScore   </v>
      </c>
      <c r="F57" t="str">
        <f t="shared" si="4"/>
        <v>'SupplierSwitchingCostsScore'</v>
      </c>
      <c r="G57" t="str">
        <f t="shared" si="5"/>
        <v>$SupplierSwitchingCostsScore</v>
      </c>
      <c r="H57" t="str">
        <f t="shared" si="6"/>
        <v>'$SupplierSwitchingCostsScore'</v>
      </c>
      <c r="I57">
        <f t="shared" si="7"/>
        <v>30</v>
      </c>
      <c r="J57" s="3">
        <f t="shared" si="22"/>
        <v>33</v>
      </c>
      <c r="K57" s="9" t="str">
        <f t="shared" si="8"/>
        <v xml:space="preserve">localStorage.SupplierSwitchingCostsScore   </v>
      </c>
      <c r="L57" t="s">
        <v>255</v>
      </c>
      <c r="M57" t="str">
        <f t="shared" si="9"/>
        <v xml:space="preserve">'$SupplierSwitchingCostsScore'   </v>
      </c>
      <c r="N57" t="str">
        <f t="shared" si="10"/>
        <v>$SupplierSwitchingCostsScore    = 0       ;// SupplierPower</v>
      </c>
      <c r="O57" t="str">
        <f t="shared" si="11"/>
        <v xml:space="preserve">       $SupplierSwitchingCostsScore    = $row["SupplierSwitchingCostsScore"];</v>
      </c>
      <c r="P57" t="str">
        <f t="shared" si="20"/>
        <v xml:space="preserve">       if (typeof(localStorage.SupplierSwitchingCostsScore   )==  "undefined") { localStorage.SupplierSwitchingCostsScore    = 0};</v>
      </c>
      <c r="Q57" t="str">
        <f t="shared" si="12"/>
        <v xml:space="preserve">       localStorage.SupplierSwitchingCostsScore    = "&lt;?php echo $SupplierSwitchingCostsScore?&gt;" ;</v>
      </c>
      <c r="R57" t="str">
        <f t="shared" si="13"/>
        <v>$SupplierSwitchingCostsScore    =  "$_POST['SupplierSwitchingCostsScore'] ";</v>
      </c>
      <c r="S57" t="str">
        <f t="shared" si="14"/>
        <v xml:space="preserve">       localStorage.SupplierSwitchingCostsScore    =  document.PortersForm.SupplierSwitchingCostsScore.value;</v>
      </c>
      <c r="T57" t="str">
        <f t="shared" si="15"/>
        <v xml:space="preserve">         document.PortersForm.SupplierSwitchingCostsScore.value =  localStorage.SupplierSwitchingCostsScore;</v>
      </c>
      <c r="U57" t="str">
        <f t="shared" si="16"/>
        <v>INT</v>
      </c>
      <c r="V57" t="str">
        <f t="shared" si="17"/>
        <v xml:space="preserve">           SupplierSwitchingCostsScore  INT NOT NULL,</v>
      </c>
      <c r="W57" t="str">
        <f t="shared" si="18"/>
        <v xml:space="preserve">       SupplierSwitchingCostsScore,</v>
      </c>
      <c r="X57" t="str">
        <f t="shared" si="19"/>
        <v xml:space="preserve">       '$SupplierSwitchingCostsScore',</v>
      </c>
    </row>
    <row r="58" spans="1:24" x14ac:dyDescent="0.25">
      <c r="A58">
        <v>56</v>
      </c>
      <c r="B58" t="s">
        <v>220</v>
      </c>
      <c r="C58">
        <f t="shared" si="2"/>
        <v>29</v>
      </c>
      <c r="D58" s="3">
        <f t="shared" si="21"/>
        <v>30</v>
      </c>
      <c r="E58" s="14" t="str">
        <f t="shared" si="3"/>
        <v xml:space="preserve">SupplierSwitchingCostsComment </v>
      </c>
      <c r="F58" t="str">
        <f t="shared" si="4"/>
        <v>'SupplierSwitchingCostsComment'</v>
      </c>
      <c r="G58" t="str">
        <f t="shared" si="5"/>
        <v>$SupplierSwitchingCostsComment</v>
      </c>
      <c r="H58" t="str">
        <f t="shared" si="6"/>
        <v>'$SupplierSwitchingCostsComment'</v>
      </c>
      <c r="I58">
        <f t="shared" si="7"/>
        <v>32</v>
      </c>
      <c r="J58" s="3">
        <f t="shared" si="22"/>
        <v>33</v>
      </c>
      <c r="K58" s="9" t="str">
        <f t="shared" si="8"/>
        <v xml:space="preserve">localStorage.SupplierSwitchingCostsComment </v>
      </c>
      <c r="L58" t="s">
        <v>255</v>
      </c>
      <c r="M58" t="str">
        <f t="shared" si="9"/>
        <v xml:space="preserve">'$SupplierSwitchingCostsComment' </v>
      </c>
      <c r="N58" t="str">
        <f t="shared" si="10"/>
        <v>$SupplierSwitchingCostsComment  = "Medium";// SupplierPower</v>
      </c>
      <c r="O58" t="str">
        <f t="shared" si="11"/>
        <v xml:space="preserve">       $SupplierSwitchingCostsComment  = $row["SupplierSwitchingCostsComment"];</v>
      </c>
      <c r="P58" t="str">
        <f t="shared" si="20"/>
        <v xml:space="preserve">       if (typeof(localStorage.SupplierSwitchingCostsComment )==  "undefined") { localStorage.SupplierSwitchingCostsComment  = ""};</v>
      </c>
      <c r="Q58" t="str">
        <f t="shared" si="12"/>
        <v xml:space="preserve">       localStorage.SupplierSwitchingCostsComment  = "&lt;?php echo $SupplierSwitchingCostsComment?&gt;" ;</v>
      </c>
      <c r="R58" t="str">
        <f t="shared" si="13"/>
        <v>$SupplierSwitchingCostsComment  =  "$_POST['SupplierSwitchingCostsComment'] ";</v>
      </c>
      <c r="S58" t="str">
        <f t="shared" si="14"/>
        <v xml:space="preserve">       localStorage.SupplierSwitchingCostsComment  =  document.PortersForm.SupplierSwitchingCostsComment.value;</v>
      </c>
      <c r="T58" t="str">
        <f t="shared" si="15"/>
        <v xml:space="preserve">         document.PortersForm.SupplierSwitchingCostsComment.value =  localStorage.SupplierSwitchingCostsComment;</v>
      </c>
      <c r="U58" t="str">
        <f t="shared" si="16"/>
        <v>VarChar(150)</v>
      </c>
      <c r="V58" t="str">
        <f t="shared" si="17"/>
        <v xml:space="preserve">           SupplierSwitchingCostsComment  VarChar(150) NOT NULL,</v>
      </c>
      <c r="W58" t="str">
        <f t="shared" si="18"/>
        <v xml:space="preserve">       SupplierSwitchingCostsComment,</v>
      </c>
      <c r="X58" t="str">
        <f t="shared" si="19"/>
        <v xml:space="preserve">       '$SupplierSwitchingCostsComment',</v>
      </c>
    </row>
    <row r="59" spans="1:24" x14ac:dyDescent="0.25">
      <c r="A59">
        <v>57</v>
      </c>
      <c r="B59" t="s">
        <v>221</v>
      </c>
      <c r="C59">
        <f t="shared" si="2"/>
        <v>27</v>
      </c>
      <c r="D59" s="3">
        <f t="shared" si="21"/>
        <v>30</v>
      </c>
      <c r="E59" s="14" t="str">
        <f t="shared" si="3"/>
        <v xml:space="preserve">ThreatsOfSubstitutionRating   </v>
      </c>
      <c r="F59" t="str">
        <f t="shared" si="4"/>
        <v>'ThreatsOfSubstitutionRating'</v>
      </c>
      <c r="G59" t="str">
        <f t="shared" si="5"/>
        <v>$ThreatsOfSubstitutionRating</v>
      </c>
      <c r="H59" t="str">
        <f t="shared" si="6"/>
        <v>'$ThreatsOfSubstitutionRating'</v>
      </c>
      <c r="I59">
        <f t="shared" si="7"/>
        <v>30</v>
      </c>
      <c r="J59" s="3">
        <f t="shared" si="22"/>
        <v>33</v>
      </c>
      <c r="K59" s="9" t="str">
        <f t="shared" si="8"/>
        <v xml:space="preserve">localStorage.ThreatsOfSubstitutionRating   </v>
      </c>
      <c r="L59" t="s">
        <v>256</v>
      </c>
      <c r="M59" t="str">
        <f t="shared" si="9"/>
        <v xml:space="preserve">'$ThreatsOfSubstitutionRating'   </v>
      </c>
      <c r="N59" t="str">
        <f t="shared" si="10"/>
        <v>$ThreatsOfSubstitutionRating    = "Medium";// ThreatsOfSubstitution</v>
      </c>
      <c r="O59" t="str">
        <f t="shared" si="11"/>
        <v xml:space="preserve">       $ThreatsOfSubstitutionRating    = $row["ThreatsOfSubstitutionRating"];</v>
      </c>
      <c r="P59" t="str">
        <f t="shared" si="20"/>
        <v xml:space="preserve">       if (typeof(localStorage.ThreatsOfSubstitutionRating   )==  "undefined") { localStorage.ThreatsOfSubstitutionRating    = "Medium"};</v>
      </c>
      <c r="Q59" t="str">
        <f t="shared" si="12"/>
        <v xml:space="preserve">       localStorage.ThreatsOfSubstitutionRating    = "&lt;?php echo $ThreatsOfSubstitutionRating?&gt;" ;</v>
      </c>
      <c r="R59" t="str">
        <f t="shared" si="13"/>
        <v>$ThreatsOfSubstitutionRating    =  "$_POST['ThreatsOfSubstitutionRating'] ";</v>
      </c>
      <c r="S59" t="str">
        <f t="shared" si="14"/>
        <v xml:space="preserve">       localStorage.ThreatsOfSubstitutionRating    =  document.PortersForm.ThreatsOfSubstitutionRating.value;</v>
      </c>
      <c r="T59" t="str">
        <f t="shared" si="15"/>
        <v xml:space="preserve">         document.PortersForm.ThreatsOfSubstitutionRating.value =  localStorage.ThreatsOfSubstitutionRating;</v>
      </c>
      <c r="U59" t="str">
        <f t="shared" si="16"/>
        <v>varChar(6)</v>
      </c>
      <c r="V59" t="str">
        <f t="shared" si="17"/>
        <v xml:space="preserve">           ThreatsOfSubstitutionRating  varChar(6) NOT NULL,</v>
      </c>
      <c r="W59" t="str">
        <f t="shared" si="18"/>
        <v xml:space="preserve">       ThreatsOfSubstitutionRating,</v>
      </c>
      <c r="X59" t="str">
        <f t="shared" si="19"/>
        <v xml:space="preserve">       '$ThreatsOfSubstitutionRating',</v>
      </c>
    </row>
    <row r="60" spans="1:24" x14ac:dyDescent="0.25">
      <c r="A60">
        <v>58</v>
      </c>
      <c r="B60" t="s">
        <v>222</v>
      </c>
      <c r="C60">
        <f t="shared" si="2"/>
        <v>26</v>
      </c>
      <c r="D60" s="3">
        <f t="shared" si="21"/>
        <v>30</v>
      </c>
      <c r="E60" s="14" t="str">
        <f t="shared" si="3"/>
        <v xml:space="preserve">ThreatsOfSubstitutionScore    </v>
      </c>
      <c r="F60" t="str">
        <f t="shared" si="4"/>
        <v>'ThreatsOfSubstitutionScore'</v>
      </c>
      <c r="G60" t="str">
        <f t="shared" si="5"/>
        <v>$ThreatsOfSubstitutionScore</v>
      </c>
      <c r="H60" t="str">
        <f t="shared" si="6"/>
        <v>'$ThreatsOfSubstitutionScore'</v>
      </c>
      <c r="I60">
        <f t="shared" si="7"/>
        <v>29</v>
      </c>
      <c r="J60" s="3">
        <f t="shared" si="22"/>
        <v>33</v>
      </c>
      <c r="K60" s="9" t="str">
        <f t="shared" si="8"/>
        <v xml:space="preserve">localStorage.ThreatsOfSubstitutionScore    </v>
      </c>
      <c r="L60" t="s">
        <v>256</v>
      </c>
      <c r="M60" t="str">
        <f t="shared" si="9"/>
        <v xml:space="preserve">'$ThreatsOfSubstitutionScore'    </v>
      </c>
      <c r="N60" t="str">
        <f t="shared" si="10"/>
        <v>$ThreatsOfSubstitutionScore     = 0       ;// ThreatsOfSubstitution</v>
      </c>
      <c r="O60" t="str">
        <f t="shared" si="11"/>
        <v xml:space="preserve">       $ThreatsOfSubstitutionScore     = $row["ThreatsOfSubstitutionScore"];</v>
      </c>
      <c r="P60" t="str">
        <f t="shared" si="20"/>
        <v xml:space="preserve">       if (typeof(localStorage.ThreatsOfSubstitutionScore    )==  "undefined") { localStorage.ThreatsOfSubstitutionScore     = 0};</v>
      </c>
      <c r="Q60" t="str">
        <f t="shared" si="12"/>
        <v xml:space="preserve">       localStorage.ThreatsOfSubstitutionScore     = "&lt;?php echo $ThreatsOfSubstitutionScore?&gt;" ;</v>
      </c>
      <c r="R60" t="str">
        <f t="shared" si="13"/>
        <v>$ThreatsOfSubstitutionScore     =  "$_POST['ThreatsOfSubstitutionScore'] ";</v>
      </c>
      <c r="S60" t="str">
        <f t="shared" si="14"/>
        <v xml:space="preserve">       localStorage.ThreatsOfSubstitutionScore     =  document.PortersForm.ThreatsOfSubstitutionScore.value;</v>
      </c>
      <c r="T60" t="str">
        <f t="shared" si="15"/>
        <v xml:space="preserve">         document.PortersForm.ThreatsOfSubstitutionScore.value =  localStorage.ThreatsOfSubstitutionScore;</v>
      </c>
      <c r="U60" t="str">
        <f t="shared" si="16"/>
        <v>INT</v>
      </c>
      <c r="V60" t="str">
        <f t="shared" si="17"/>
        <v xml:space="preserve">           ThreatsOfSubstitutionScore  INT NOT NULL,</v>
      </c>
      <c r="W60" t="str">
        <f t="shared" si="18"/>
        <v xml:space="preserve">       ThreatsOfSubstitutionScore,</v>
      </c>
      <c r="X60" t="str">
        <f t="shared" si="19"/>
        <v xml:space="preserve">       '$ThreatsOfSubstitutionScore',</v>
      </c>
    </row>
    <row r="61" spans="1:24" x14ac:dyDescent="0.25">
      <c r="A61">
        <v>59</v>
      </c>
      <c r="B61" t="s">
        <v>223</v>
      </c>
      <c r="C61">
        <f t="shared" si="2"/>
        <v>26</v>
      </c>
      <c r="D61" s="3">
        <f t="shared" si="21"/>
        <v>30</v>
      </c>
      <c r="E61" s="14" t="str">
        <f t="shared" si="3"/>
        <v xml:space="preserve">SubstitutePerfomanceRating    </v>
      </c>
      <c r="F61" t="str">
        <f t="shared" si="4"/>
        <v>'SubstitutePerfomanceRating'</v>
      </c>
      <c r="G61" t="str">
        <f t="shared" si="5"/>
        <v>$SubstitutePerfomanceRating</v>
      </c>
      <c r="H61" t="str">
        <f t="shared" si="6"/>
        <v>'$SubstitutePerfomanceRating'</v>
      </c>
      <c r="I61">
        <f t="shared" si="7"/>
        <v>29</v>
      </c>
      <c r="J61" s="3">
        <f t="shared" si="22"/>
        <v>33</v>
      </c>
      <c r="K61" s="9" t="str">
        <f t="shared" si="8"/>
        <v xml:space="preserve">localStorage.SubstitutePerfomanceRating    </v>
      </c>
      <c r="L61" t="s">
        <v>256</v>
      </c>
      <c r="M61" t="str">
        <f t="shared" si="9"/>
        <v xml:space="preserve">'$SubstitutePerfomanceRating'    </v>
      </c>
      <c r="N61" t="str">
        <f t="shared" si="10"/>
        <v>$SubstitutePerfomanceRating     = "Medium";// ThreatsOfSubstitution</v>
      </c>
      <c r="O61" t="str">
        <f t="shared" si="11"/>
        <v xml:space="preserve">       $SubstitutePerfomanceRating     = $row["SubstitutePerfomanceRating"];</v>
      </c>
      <c r="P61" t="str">
        <f t="shared" si="20"/>
        <v xml:space="preserve">       if (typeof(localStorage.SubstitutePerfomanceRating    )==  "undefined") { localStorage.SubstitutePerfomanceRating     = "Medium"};</v>
      </c>
      <c r="Q61" t="str">
        <f t="shared" si="12"/>
        <v xml:space="preserve">       localStorage.SubstitutePerfomanceRating     = "&lt;?php echo $SubstitutePerfomanceRating?&gt;" ;</v>
      </c>
      <c r="R61" t="str">
        <f t="shared" si="13"/>
        <v>$SubstitutePerfomanceRating     =  "$_POST['SubstitutePerfomanceRating'] ";</v>
      </c>
      <c r="S61" t="str">
        <f t="shared" si="14"/>
        <v xml:space="preserve">       localStorage.SubstitutePerfomanceRating     =  document.PortersForm.SubstitutePerfomanceRating.value;</v>
      </c>
      <c r="T61" t="str">
        <f t="shared" si="15"/>
        <v xml:space="preserve">         document.PortersForm.SubstitutePerfomanceRating.value =  localStorage.SubstitutePerfomanceRating;</v>
      </c>
      <c r="U61" t="str">
        <f t="shared" si="16"/>
        <v>varChar(6)</v>
      </c>
      <c r="V61" t="str">
        <f t="shared" si="17"/>
        <v xml:space="preserve">           SubstitutePerfomanceRating  varChar(6) NOT NULL,</v>
      </c>
      <c r="W61" t="str">
        <f t="shared" si="18"/>
        <v xml:space="preserve">       SubstitutePerfomanceRating,</v>
      </c>
      <c r="X61" t="str">
        <f t="shared" si="19"/>
        <v xml:space="preserve">       '$SubstitutePerfomanceRating',</v>
      </c>
    </row>
    <row r="62" spans="1:24" x14ac:dyDescent="0.25">
      <c r="A62">
        <v>60</v>
      </c>
      <c r="B62" t="s">
        <v>224</v>
      </c>
      <c r="C62">
        <f t="shared" si="2"/>
        <v>26</v>
      </c>
      <c r="D62" s="3">
        <f t="shared" si="21"/>
        <v>30</v>
      </c>
      <c r="E62" s="14" t="str">
        <f t="shared" si="3"/>
        <v xml:space="preserve">SubstitutePerformanceScore    </v>
      </c>
      <c r="F62" t="str">
        <f t="shared" si="4"/>
        <v>'SubstitutePerformanceScore'</v>
      </c>
      <c r="G62" t="str">
        <f t="shared" si="5"/>
        <v>$SubstitutePerformanceScore</v>
      </c>
      <c r="H62" t="str">
        <f t="shared" si="6"/>
        <v>'$SubstitutePerformanceScore'</v>
      </c>
      <c r="I62">
        <f t="shared" si="7"/>
        <v>29</v>
      </c>
      <c r="J62" s="3">
        <f t="shared" si="22"/>
        <v>33</v>
      </c>
      <c r="K62" s="9" t="str">
        <f t="shared" si="8"/>
        <v xml:space="preserve">localStorage.SubstitutePerformanceScore    </v>
      </c>
      <c r="L62" t="s">
        <v>256</v>
      </c>
      <c r="M62" t="str">
        <f t="shared" si="9"/>
        <v xml:space="preserve">'$SubstitutePerformanceScore'    </v>
      </c>
      <c r="N62" t="str">
        <f t="shared" si="10"/>
        <v>$SubstitutePerformanceScore     = 0       ;// ThreatsOfSubstitution</v>
      </c>
      <c r="O62" t="str">
        <f t="shared" si="11"/>
        <v xml:space="preserve">       $SubstitutePerformanceScore     = $row["SubstitutePerformanceScore"];</v>
      </c>
      <c r="P62" t="str">
        <f t="shared" si="20"/>
        <v xml:space="preserve">       if (typeof(localStorage.SubstitutePerformanceScore    )==  "undefined") { localStorage.SubstitutePerformanceScore     = 0};</v>
      </c>
      <c r="Q62" t="str">
        <f t="shared" si="12"/>
        <v xml:space="preserve">       localStorage.SubstitutePerformanceScore     = "&lt;?php echo $SubstitutePerformanceScore?&gt;" ;</v>
      </c>
      <c r="R62" t="str">
        <f t="shared" si="13"/>
        <v>$SubstitutePerformanceScore     =  "$_POST['SubstitutePerformanceScore'] ";</v>
      </c>
      <c r="S62" t="str">
        <f t="shared" si="14"/>
        <v xml:space="preserve">       localStorage.SubstitutePerformanceScore     =  document.PortersForm.SubstitutePerformanceScore.value;</v>
      </c>
      <c r="T62" t="str">
        <f t="shared" si="15"/>
        <v xml:space="preserve">         document.PortersForm.SubstitutePerformanceScore.value =  localStorage.SubstitutePerformanceScore;</v>
      </c>
      <c r="U62" t="str">
        <f t="shared" si="16"/>
        <v>INT</v>
      </c>
      <c r="V62" t="str">
        <f t="shared" si="17"/>
        <v xml:space="preserve">           SubstitutePerformanceScore  INT NOT NULL,</v>
      </c>
      <c r="W62" t="str">
        <f t="shared" si="18"/>
        <v xml:space="preserve">       SubstitutePerformanceScore,</v>
      </c>
      <c r="X62" t="str">
        <f t="shared" si="19"/>
        <v xml:space="preserve">       '$SubstitutePerformanceScore',</v>
      </c>
    </row>
    <row r="63" spans="1:24" x14ac:dyDescent="0.25">
      <c r="A63">
        <v>61</v>
      </c>
      <c r="B63" t="s">
        <v>225</v>
      </c>
      <c r="C63">
        <f t="shared" si="2"/>
        <v>27</v>
      </c>
      <c r="D63" s="3">
        <f t="shared" si="21"/>
        <v>30</v>
      </c>
      <c r="E63" s="14" t="str">
        <f t="shared" si="3"/>
        <v xml:space="preserve">SubstitutePerfomanceComment   </v>
      </c>
      <c r="F63" t="str">
        <f t="shared" si="4"/>
        <v>'SubstitutePerfomanceComment'</v>
      </c>
      <c r="G63" t="str">
        <f t="shared" si="5"/>
        <v>$SubstitutePerfomanceComment</v>
      </c>
      <c r="H63" t="str">
        <f t="shared" si="6"/>
        <v>'$SubstitutePerfomanceComment'</v>
      </c>
      <c r="I63">
        <f t="shared" si="7"/>
        <v>30</v>
      </c>
      <c r="J63" s="3">
        <f t="shared" si="22"/>
        <v>33</v>
      </c>
      <c r="K63" s="9" t="str">
        <f t="shared" si="8"/>
        <v xml:space="preserve">localStorage.SubstitutePerfomanceComment   </v>
      </c>
      <c r="L63" t="s">
        <v>256</v>
      </c>
      <c r="M63" t="str">
        <f t="shared" si="9"/>
        <v xml:space="preserve">'$SubstitutePerfomanceComment'   </v>
      </c>
      <c r="N63" t="str">
        <f t="shared" si="10"/>
        <v>$SubstitutePerfomanceComment    = "Medium";// ThreatsOfSubstitution</v>
      </c>
      <c r="O63" t="str">
        <f t="shared" si="11"/>
        <v xml:space="preserve">       $SubstitutePerfomanceComment    = $row["SubstitutePerfomanceComment"];</v>
      </c>
      <c r="P63" t="str">
        <f t="shared" si="20"/>
        <v xml:space="preserve">       if (typeof(localStorage.SubstitutePerfomanceComment   )==  "undefined") { localStorage.SubstitutePerfomanceComment    = ""};</v>
      </c>
      <c r="Q63" t="str">
        <f t="shared" si="12"/>
        <v xml:space="preserve">       localStorage.SubstitutePerfomanceComment    = "&lt;?php echo $SubstitutePerfomanceComment?&gt;" ;</v>
      </c>
      <c r="R63" t="str">
        <f t="shared" si="13"/>
        <v>$SubstitutePerfomanceComment    =  "$_POST['SubstitutePerfomanceComment'] ";</v>
      </c>
      <c r="S63" t="str">
        <f t="shared" si="14"/>
        <v xml:space="preserve">       localStorage.SubstitutePerfomanceComment    =  document.PortersForm.SubstitutePerfomanceComment.value;</v>
      </c>
      <c r="T63" t="str">
        <f t="shared" si="15"/>
        <v xml:space="preserve">         document.PortersForm.SubstitutePerfomanceComment.value =  localStorage.SubstitutePerfomanceComment;</v>
      </c>
      <c r="U63" t="str">
        <f t="shared" si="16"/>
        <v>VarChar(150)</v>
      </c>
      <c r="V63" t="str">
        <f t="shared" si="17"/>
        <v xml:space="preserve">           SubstitutePerfomanceComment  VarChar(150) NOT NULL,</v>
      </c>
      <c r="W63" t="str">
        <f t="shared" si="18"/>
        <v xml:space="preserve">       SubstitutePerfomanceComment,</v>
      </c>
      <c r="X63" t="str">
        <f t="shared" si="19"/>
        <v xml:space="preserve">       '$SubstitutePerfomanceComment',</v>
      </c>
    </row>
    <row r="64" spans="1:24" x14ac:dyDescent="0.25">
      <c r="A64">
        <v>62</v>
      </c>
      <c r="B64" t="s">
        <v>226</v>
      </c>
      <c r="C64">
        <f t="shared" si="2"/>
        <v>25</v>
      </c>
      <c r="D64" s="3">
        <f t="shared" si="21"/>
        <v>30</v>
      </c>
      <c r="E64" s="14" t="str">
        <f t="shared" si="3"/>
        <v xml:space="preserve">CostsOfSubstitutionRating     </v>
      </c>
      <c r="F64" t="str">
        <f t="shared" si="4"/>
        <v>'CostsOfSubstitutionRating'</v>
      </c>
      <c r="G64" t="str">
        <f t="shared" si="5"/>
        <v>$CostsOfSubstitutionRating</v>
      </c>
      <c r="H64" t="str">
        <f t="shared" si="6"/>
        <v>'$CostsOfSubstitutionRating'</v>
      </c>
      <c r="I64">
        <f t="shared" si="7"/>
        <v>28</v>
      </c>
      <c r="J64" s="3">
        <f t="shared" si="22"/>
        <v>33</v>
      </c>
      <c r="K64" s="9" t="str">
        <f t="shared" si="8"/>
        <v xml:space="preserve">localStorage.CostsOfSubstitutionRating     </v>
      </c>
      <c r="L64" t="s">
        <v>256</v>
      </c>
      <c r="M64" t="str">
        <f t="shared" si="9"/>
        <v xml:space="preserve">'$CostsOfSubstitutionRating'     </v>
      </c>
      <c r="N64" t="str">
        <f t="shared" si="10"/>
        <v>$CostsOfSubstitutionRating      = "Medium";// ThreatsOfSubstitution</v>
      </c>
      <c r="O64" t="str">
        <f t="shared" si="11"/>
        <v xml:space="preserve">       $CostsOfSubstitutionRating      = $row["CostsOfSubstitutionRating"];</v>
      </c>
      <c r="P64" t="str">
        <f t="shared" si="20"/>
        <v xml:space="preserve">       if (typeof(localStorage.CostsOfSubstitutionRating     )==  "undefined") { localStorage.CostsOfSubstitutionRating      = "Medium"};</v>
      </c>
      <c r="Q64" t="str">
        <f t="shared" si="12"/>
        <v xml:space="preserve">       localStorage.CostsOfSubstitutionRating      = "&lt;?php echo $CostsOfSubstitutionRating?&gt;" ;</v>
      </c>
      <c r="R64" t="str">
        <f t="shared" si="13"/>
        <v>$CostsOfSubstitutionRating      =  "$_POST['CostsOfSubstitutionRating'] ";</v>
      </c>
      <c r="S64" t="str">
        <f t="shared" si="14"/>
        <v xml:space="preserve">       localStorage.CostsOfSubstitutionRating      =  document.PortersForm.CostsOfSubstitutionRating.value;</v>
      </c>
      <c r="T64" t="str">
        <f t="shared" si="15"/>
        <v xml:space="preserve">         document.PortersForm.CostsOfSubstitutionRating.value =  localStorage.CostsOfSubstitutionRating;</v>
      </c>
      <c r="U64" t="str">
        <f t="shared" si="16"/>
        <v>varChar(6)</v>
      </c>
      <c r="V64" t="str">
        <f t="shared" si="17"/>
        <v xml:space="preserve">           CostsOfSubstitutionRating  varChar(6) NOT NULL,</v>
      </c>
      <c r="W64" t="str">
        <f t="shared" si="18"/>
        <v xml:space="preserve">       CostsOfSubstitutionRating,</v>
      </c>
      <c r="X64" t="str">
        <f t="shared" si="19"/>
        <v xml:space="preserve">       '$CostsOfSubstitutionRating',</v>
      </c>
    </row>
    <row r="65" spans="1:24" x14ac:dyDescent="0.25">
      <c r="A65">
        <v>63</v>
      </c>
      <c r="B65" t="s">
        <v>227</v>
      </c>
      <c r="C65">
        <f t="shared" si="2"/>
        <v>24</v>
      </c>
      <c r="D65" s="3">
        <f t="shared" si="21"/>
        <v>30</v>
      </c>
      <c r="E65" s="14" t="str">
        <f t="shared" si="3"/>
        <v xml:space="preserve">CostsOfSubstitutionScore      </v>
      </c>
      <c r="F65" t="str">
        <f t="shared" si="4"/>
        <v>'CostsOfSubstitutionScore'</v>
      </c>
      <c r="G65" t="str">
        <f t="shared" si="5"/>
        <v>$CostsOfSubstitutionScore</v>
      </c>
      <c r="H65" t="str">
        <f t="shared" si="6"/>
        <v>'$CostsOfSubstitutionScore'</v>
      </c>
      <c r="I65">
        <f t="shared" si="7"/>
        <v>27</v>
      </c>
      <c r="J65" s="3">
        <f t="shared" si="22"/>
        <v>33</v>
      </c>
      <c r="K65" s="9" t="str">
        <f t="shared" si="8"/>
        <v xml:space="preserve">localStorage.CostsOfSubstitutionScore      </v>
      </c>
      <c r="L65" t="s">
        <v>256</v>
      </c>
      <c r="M65" t="str">
        <f t="shared" si="9"/>
        <v xml:space="preserve">'$CostsOfSubstitutionScore'      </v>
      </c>
      <c r="N65" t="str">
        <f t="shared" si="10"/>
        <v>$CostsOfSubstitutionScore       = 0       ;// ThreatsOfSubstitution</v>
      </c>
      <c r="O65" t="str">
        <f t="shared" si="11"/>
        <v xml:space="preserve">       $CostsOfSubstitutionScore       = $row["CostsOfSubstitutionScore"];</v>
      </c>
      <c r="P65" t="str">
        <f t="shared" si="20"/>
        <v xml:space="preserve">       if (typeof(localStorage.CostsOfSubstitutionScore      )==  "undefined") { localStorage.CostsOfSubstitutionScore       = 0};</v>
      </c>
      <c r="Q65" t="str">
        <f t="shared" si="12"/>
        <v xml:space="preserve">       localStorage.CostsOfSubstitutionScore       = "&lt;?php echo $CostsOfSubstitutionScore?&gt;" ;</v>
      </c>
      <c r="R65" t="str">
        <f t="shared" si="13"/>
        <v>$CostsOfSubstitutionScore       =  "$_POST['CostsOfSubstitutionScore'] ";</v>
      </c>
      <c r="S65" t="str">
        <f t="shared" si="14"/>
        <v xml:space="preserve">       localStorage.CostsOfSubstitutionScore       =  document.PortersForm.CostsOfSubstitutionScore.value;</v>
      </c>
      <c r="T65" t="str">
        <f t="shared" si="15"/>
        <v xml:space="preserve">         document.PortersForm.CostsOfSubstitutionScore.value =  localStorage.CostsOfSubstitutionScore;</v>
      </c>
      <c r="U65" t="str">
        <f t="shared" si="16"/>
        <v>INT</v>
      </c>
      <c r="V65" t="str">
        <f t="shared" si="17"/>
        <v xml:space="preserve">           CostsOfSubstitutionScore  INT NOT NULL,</v>
      </c>
      <c r="W65" t="str">
        <f t="shared" si="18"/>
        <v xml:space="preserve">       CostsOfSubstitutionScore,</v>
      </c>
      <c r="X65" t="str">
        <f t="shared" si="19"/>
        <v xml:space="preserve">       '$CostsOfSubstitutionScore',</v>
      </c>
    </row>
    <row r="66" spans="1:24" x14ac:dyDescent="0.25">
      <c r="A66">
        <v>64</v>
      </c>
      <c r="B66" t="s">
        <v>228</v>
      </c>
      <c r="C66">
        <f t="shared" si="2"/>
        <v>26</v>
      </c>
      <c r="D66" s="3">
        <f t="shared" si="21"/>
        <v>30</v>
      </c>
      <c r="E66" s="14" t="str">
        <f t="shared" si="3"/>
        <v xml:space="preserve">CostsOfSubstitutionComment    </v>
      </c>
      <c r="F66" t="str">
        <f t="shared" si="4"/>
        <v>'CostsOfSubstitutionComment'</v>
      </c>
      <c r="G66" t="str">
        <f t="shared" si="5"/>
        <v>$CostsOfSubstitutionComment</v>
      </c>
      <c r="H66" t="str">
        <f t="shared" si="6"/>
        <v>'$CostsOfSubstitutionComment'</v>
      </c>
      <c r="I66">
        <f t="shared" si="7"/>
        <v>29</v>
      </c>
      <c r="J66" s="3">
        <f t="shared" si="22"/>
        <v>33</v>
      </c>
      <c r="K66" s="9" t="str">
        <f t="shared" si="8"/>
        <v xml:space="preserve">localStorage.CostsOfSubstitutionComment    </v>
      </c>
      <c r="L66" t="s">
        <v>256</v>
      </c>
      <c r="M66" t="str">
        <f t="shared" si="9"/>
        <v xml:space="preserve">'$CostsOfSubstitutionComment'    </v>
      </c>
      <c r="N66" t="str">
        <f t="shared" si="10"/>
        <v>$CostsOfSubstitutionComment     = "Medium";// ThreatsOfSubstitution</v>
      </c>
      <c r="O66" t="str">
        <f t="shared" si="11"/>
        <v xml:space="preserve">       $CostsOfSubstitutionComment     = $row["CostsOfSubstitutionComment"];</v>
      </c>
      <c r="P66" t="str">
        <f t="shared" si="20"/>
        <v xml:space="preserve">       if (typeof(localStorage.CostsOfSubstitutionComment    )==  "undefined") { localStorage.CostsOfSubstitutionComment     = ""};</v>
      </c>
      <c r="Q66" t="str">
        <f t="shared" si="12"/>
        <v xml:space="preserve">       localStorage.CostsOfSubstitutionComment     = "&lt;?php echo $CostsOfSubstitutionComment?&gt;" ;</v>
      </c>
      <c r="R66" t="str">
        <f t="shared" si="13"/>
        <v>$CostsOfSubstitutionComment     =  "$_POST['CostsOfSubstitutionComment'] ";</v>
      </c>
      <c r="S66" t="str">
        <f t="shared" si="14"/>
        <v xml:space="preserve">       localStorage.CostsOfSubstitutionComment     =  document.PortersForm.CostsOfSubstitutionComment.value;</v>
      </c>
      <c r="T66" t="str">
        <f t="shared" si="15"/>
        <v xml:space="preserve">         document.PortersForm.CostsOfSubstitutionComment.value =  localStorage.CostsOfSubstitutionComment;</v>
      </c>
      <c r="U66" t="str">
        <f t="shared" si="16"/>
        <v>VarChar(150)</v>
      </c>
      <c r="V66" t="str">
        <f t="shared" si="17"/>
        <v xml:space="preserve">           CostsOfSubstitutionComment  VarChar(150) NOT NULL,</v>
      </c>
      <c r="W66" t="str">
        <f t="shared" si="18"/>
        <v xml:space="preserve">       CostsOfSubstitutionComment,</v>
      </c>
      <c r="X66" t="str">
        <f t="shared" si="19"/>
        <v xml:space="preserve">       '$CostsOfSubstitutionComment',</v>
      </c>
    </row>
    <row r="67" spans="1:24" x14ac:dyDescent="0.25">
      <c r="A67">
        <v>65</v>
      </c>
      <c r="B67" t="s">
        <v>229</v>
      </c>
      <c r="C67">
        <f t="shared" si="2"/>
        <v>16</v>
      </c>
      <c r="D67" s="3">
        <f t="shared" ref="D67:D88" si="23">MAX(C:C)</f>
        <v>30</v>
      </c>
      <c r="E67" s="14" t="str">
        <f t="shared" si="3"/>
        <v xml:space="preserve">BuyerPowerRating              </v>
      </c>
      <c r="F67" t="str">
        <f t="shared" si="4"/>
        <v>'BuyerPowerRating'</v>
      </c>
      <c r="G67" t="str">
        <f t="shared" si="5"/>
        <v>$BuyerPowerRating</v>
      </c>
      <c r="H67" t="str">
        <f t="shared" si="6"/>
        <v>'$BuyerPowerRating'</v>
      </c>
      <c r="I67">
        <f t="shared" si="7"/>
        <v>19</v>
      </c>
      <c r="J67" s="3">
        <f t="shared" ref="J67:J88" si="24">MAX(I:I)</f>
        <v>33</v>
      </c>
      <c r="K67" s="9" t="str">
        <f t="shared" si="8"/>
        <v xml:space="preserve">localStorage.BuyerPowerRating              </v>
      </c>
      <c r="L67" t="s">
        <v>257</v>
      </c>
      <c r="M67" t="str">
        <f t="shared" si="9"/>
        <v xml:space="preserve">'$BuyerPowerRating'              </v>
      </c>
      <c r="N67" t="str">
        <f t="shared" si="10"/>
        <v>$BuyerPowerRating               = "Medium";// BuyerPower</v>
      </c>
      <c r="O67" t="str">
        <f t="shared" si="11"/>
        <v xml:space="preserve">       $BuyerPowerRating               = $row["BuyerPowerRating"];</v>
      </c>
      <c r="P67" t="str">
        <f t="shared" si="20"/>
        <v xml:space="preserve">       if (typeof(localStorage.BuyerPowerRating              )==  "undefined") { localStorage.BuyerPowerRating               = "Medium"};</v>
      </c>
      <c r="Q67" t="str">
        <f t="shared" si="12"/>
        <v xml:space="preserve">       localStorage.BuyerPowerRating               = "&lt;?php echo $BuyerPowerRating?&gt;" ;</v>
      </c>
      <c r="R67" t="str">
        <f t="shared" si="13"/>
        <v>$BuyerPowerRating               =  "$_POST['BuyerPowerRating'] ";</v>
      </c>
      <c r="S67" t="str">
        <f t="shared" si="14"/>
        <v xml:space="preserve">       localStorage.BuyerPowerRating               =  document.PortersForm.BuyerPowerRating.value;</v>
      </c>
      <c r="T67" t="str">
        <f t="shared" si="15"/>
        <v xml:space="preserve">         document.PortersForm.BuyerPowerRating.value =  localStorage.BuyerPowerRating;</v>
      </c>
      <c r="U67" t="str">
        <f t="shared" si="16"/>
        <v>varChar(6)</v>
      </c>
      <c r="V67" t="str">
        <f t="shared" si="17"/>
        <v xml:space="preserve">           BuyerPowerRating  varChar(6) NOT NULL,</v>
      </c>
      <c r="W67" t="str">
        <f t="shared" si="18"/>
        <v xml:space="preserve">       BuyerPowerRating,</v>
      </c>
      <c r="X67" t="str">
        <f t="shared" si="19"/>
        <v xml:space="preserve">       '$BuyerPowerRating',</v>
      </c>
    </row>
    <row r="68" spans="1:24" x14ac:dyDescent="0.25">
      <c r="A68">
        <v>66</v>
      </c>
      <c r="B68" t="s">
        <v>230</v>
      </c>
      <c r="C68">
        <f t="shared" ref="C68:C88" si="25">LEN(B68)</f>
        <v>15</v>
      </c>
      <c r="D68" s="3">
        <f t="shared" si="23"/>
        <v>30</v>
      </c>
      <c r="E68" s="14" t="str">
        <f t="shared" ref="E68:E88" si="26">B68&amp;REPT(" ",D68-C68)</f>
        <v xml:space="preserve">BuyerPowerScore               </v>
      </c>
      <c r="F68" t="str">
        <f t="shared" ref="F68:F88" si="27">"'"&amp;B68&amp;"'"</f>
        <v>'BuyerPowerScore'</v>
      </c>
      <c r="G68" t="str">
        <f t="shared" ref="G68:G88" si="28">"$"&amp;B68</f>
        <v>$BuyerPowerScore</v>
      </c>
      <c r="H68" t="str">
        <f t="shared" ref="H68:H88" si="29">"'"&amp;G68&amp;"'"</f>
        <v>'$BuyerPowerScore'</v>
      </c>
      <c r="I68">
        <f t="shared" ref="I68:I88" si="30">LEN(H68)</f>
        <v>18</v>
      </c>
      <c r="J68" s="3">
        <f t="shared" si="24"/>
        <v>33</v>
      </c>
      <c r="K68" s="9" t="str">
        <f t="shared" ref="K68:K88" si="31">"localStorage."&amp;E68</f>
        <v xml:space="preserve">localStorage.BuyerPowerScore               </v>
      </c>
      <c r="L68" t="s">
        <v>257</v>
      </c>
      <c r="M68" t="str">
        <f t="shared" ref="M68:M88" si="32">H68&amp;REPT(" ",J68-I68)</f>
        <v xml:space="preserve">'$BuyerPowerScore'               </v>
      </c>
      <c r="N68" t="str">
        <f t="shared" ref="N68:N88" si="33">SUBSTITUTE(M68,"'","")&amp;" = "&amp;IF(RIGHT(B68,5)="Score","0       ",CHAR(34)&amp;"Medium"&amp;CHAR(34))&amp;";" &amp; "// "&amp;L68</f>
        <v>$BuyerPowerScore                = 0       ;// BuyerPower</v>
      </c>
      <c r="O68" t="str">
        <f t="shared" ref="O68:O88" si="34">"       $"&amp;E68&amp;" = $row["&amp;CHAR(34)&amp;B68&amp;CHAR(34)&amp;"];"</f>
        <v xml:space="preserve">       $BuyerPowerScore                = $row["BuyerPowerScore"];</v>
      </c>
      <c r="P68" t="str">
        <f t="shared" ref="P68:P88" si="35">"       if ("&amp;"typeof("&amp;K68&amp;")"&amp;"==  "&amp;CHAR(34)&amp;"undefined"&amp;CHAR(34)&amp;") { "&amp;K68&amp;" = "&amp;IF(RIGHT(B68,5)="Score",0,IF(RIGHT(B68,6)="Rating",CHAR(34)&amp;"Medium"&amp;CHAR(34),CHAR(34)&amp;CHAR(34)))&amp;"};"</f>
        <v xml:space="preserve">       if (typeof(localStorage.BuyerPowerScore               )==  "undefined") { localStorage.BuyerPowerScore                = 0};</v>
      </c>
      <c r="Q68" t="str">
        <f t="shared" ref="Q68:Q88" si="36">"       "&amp;K68&amp;" = "&amp;CHAR(34)&amp;"&lt;?php echo "&amp;SUBSTITUTE( H68,"'","")&amp;"?&gt;"&amp;CHAR(34)&amp;" ;"</f>
        <v xml:space="preserve">       localStorage.BuyerPowerScore                = "&lt;?php echo $BuyerPowerScore?&gt;" ;</v>
      </c>
      <c r="R68" t="str">
        <f t="shared" ref="R68:R88" si="37">SUBSTITUTE(M68,"'","")&amp;" =  "&amp;CHAR(34)&amp;"$_POST["&amp;F68&amp;"] "&amp;CHAR(34)&amp;";"</f>
        <v>$BuyerPowerScore                =  "$_POST['BuyerPowerScore'] ";</v>
      </c>
      <c r="S68" t="str">
        <f t="shared" ref="S68:S88" si="38">"       "&amp;K68&amp;" =  document.PortersForm."&amp;B68&amp;".value;"</f>
        <v xml:space="preserve">       localStorage.BuyerPowerScore                =  document.PortersForm.BuyerPowerScore.value;</v>
      </c>
      <c r="T68" t="str">
        <f t="shared" ref="T68:T88" si="39">"         document.PortersForm."&amp;B68&amp;".value"&amp;" =  "&amp;TRIM(K68)&amp;";"</f>
        <v xml:space="preserve">         document.PortersForm.BuyerPowerScore.value =  localStorage.BuyerPowerScore;</v>
      </c>
      <c r="U68" t="str">
        <f t="shared" ref="U68:U88" si="40">IF(ISERROR(SEARCH("Rating",B68,1)),IF(ISERROR(SEARCH("Comment",B68,1)),IF(ISERROR(SEARCH("Score",B68,1)),"Varchar(150)","INT"),"VarChar(150)"),"varChar(6)")</f>
        <v>INT</v>
      </c>
      <c r="V68" t="str">
        <f t="shared" ref="V68:V88" si="41" xml:space="preserve"> "           "&amp;B68&amp;"  "&amp;U68&amp;" NOT NULL,"</f>
        <v xml:space="preserve">           BuyerPowerScore  INT NOT NULL,</v>
      </c>
      <c r="W68" t="str">
        <f t="shared" ref="W68:W87" si="42">"       "&amp;B68&amp;","</f>
        <v xml:space="preserve">       BuyerPowerScore,</v>
      </c>
      <c r="X68" t="str">
        <f t="shared" ref="X68:X89" si="43">"       "&amp;H68&amp;","</f>
        <v xml:space="preserve">       '$BuyerPowerScore',</v>
      </c>
    </row>
    <row r="69" spans="1:24" x14ac:dyDescent="0.25">
      <c r="A69">
        <v>67</v>
      </c>
      <c r="B69" t="s">
        <v>231</v>
      </c>
      <c r="C69">
        <f t="shared" si="25"/>
        <v>23</v>
      </c>
      <c r="D69" s="3">
        <f t="shared" si="23"/>
        <v>30</v>
      </c>
      <c r="E69" s="14" t="str">
        <f t="shared" si="26"/>
        <v xml:space="preserve">NumberOfCustomersRating       </v>
      </c>
      <c r="F69" t="str">
        <f t="shared" si="27"/>
        <v>'NumberOfCustomersRating'</v>
      </c>
      <c r="G69" t="str">
        <f t="shared" si="28"/>
        <v>$NumberOfCustomersRating</v>
      </c>
      <c r="H69" t="str">
        <f t="shared" si="29"/>
        <v>'$NumberOfCustomersRating'</v>
      </c>
      <c r="I69">
        <f t="shared" si="30"/>
        <v>26</v>
      </c>
      <c r="J69" s="3">
        <f t="shared" si="24"/>
        <v>33</v>
      </c>
      <c r="K69" s="9" t="str">
        <f t="shared" si="31"/>
        <v xml:space="preserve">localStorage.NumberOfCustomersRating       </v>
      </c>
      <c r="L69" t="s">
        <v>257</v>
      </c>
      <c r="M69" t="str">
        <f t="shared" si="32"/>
        <v xml:space="preserve">'$NumberOfCustomersRating'       </v>
      </c>
      <c r="N69" t="str">
        <f t="shared" si="33"/>
        <v>$NumberOfCustomersRating        = "Medium";// BuyerPower</v>
      </c>
      <c r="O69" t="str">
        <f t="shared" si="34"/>
        <v xml:space="preserve">       $NumberOfCustomersRating        = $row["NumberOfCustomersRating"];</v>
      </c>
      <c r="P69" t="str">
        <f t="shared" si="35"/>
        <v xml:space="preserve">       if (typeof(localStorage.NumberOfCustomersRating       )==  "undefined") { localStorage.NumberOfCustomersRating        = "Medium"};</v>
      </c>
      <c r="Q69" t="str">
        <f t="shared" si="36"/>
        <v xml:space="preserve">       localStorage.NumberOfCustomersRating        = "&lt;?php echo $NumberOfCustomersRating?&gt;" ;</v>
      </c>
      <c r="R69" t="str">
        <f t="shared" si="37"/>
        <v>$NumberOfCustomersRating        =  "$_POST['NumberOfCustomersRating'] ";</v>
      </c>
      <c r="S69" t="str">
        <f t="shared" si="38"/>
        <v xml:space="preserve">       localStorage.NumberOfCustomersRating        =  document.PortersForm.NumberOfCustomersRating.value;</v>
      </c>
      <c r="T69" t="str">
        <f t="shared" si="39"/>
        <v xml:space="preserve">         document.PortersForm.NumberOfCustomersRating.value =  localStorage.NumberOfCustomersRating;</v>
      </c>
      <c r="U69" t="str">
        <f t="shared" si="40"/>
        <v>varChar(6)</v>
      </c>
      <c r="V69" t="str">
        <f t="shared" si="41"/>
        <v xml:space="preserve">           NumberOfCustomersRating  varChar(6) NOT NULL,</v>
      </c>
      <c r="W69" t="str">
        <f t="shared" si="42"/>
        <v xml:space="preserve">       NumberOfCustomersRating,</v>
      </c>
      <c r="X69" t="str">
        <f t="shared" si="43"/>
        <v xml:space="preserve">       '$NumberOfCustomersRating',</v>
      </c>
    </row>
    <row r="70" spans="1:24" x14ac:dyDescent="0.25">
      <c r="A70">
        <v>68</v>
      </c>
      <c r="B70" t="s">
        <v>232</v>
      </c>
      <c r="C70">
        <f t="shared" si="25"/>
        <v>23</v>
      </c>
      <c r="D70" s="3">
        <f t="shared" si="23"/>
        <v>30</v>
      </c>
      <c r="E70" s="14" t="str">
        <f t="shared" si="26"/>
        <v xml:space="preserve">NumberOfCCustomersScore       </v>
      </c>
      <c r="F70" t="str">
        <f t="shared" si="27"/>
        <v>'NumberOfCCustomersScore'</v>
      </c>
      <c r="G70" t="str">
        <f t="shared" si="28"/>
        <v>$NumberOfCCustomersScore</v>
      </c>
      <c r="H70" t="str">
        <f t="shared" si="29"/>
        <v>'$NumberOfCCustomersScore'</v>
      </c>
      <c r="I70">
        <f t="shared" si="30"/>
        <v>26</v>
      </c>
      <c r="J70" s="3">
        <f t="shared" si="24"/>
        <v>33</v>
      </c>
      <c r="K70" s="9" t="str">
        <f t="shared" si="31"/>
        <v xml:space="preserve">localStorage.NumberOfCCustomersScore       </v>
      </c>
      <c r="L70" t="s">
        <v>257</v>
      </c>
      <c r="M70" t="str">
        <f t="shared" si="32"/>
        <v xml:space="preserve">'$NumberOfCCustomersScore'       </v>
      </c>
      <c r="N70" t="str">
        <f t="shared" si="33"/>
        <v>$NumberOfCCustomersScore        = 0       ;// BuyerPower</v>
      </c>
      <c r="O70" t="str">
        <f t="shared" si="34"/>
        <v xml:space="preserve">       $NumberOfCCustomersScore        = $row["NumberOfCCustomersScore"];</v>
      </c>
      <c r="P70" t="str">
        <f t="shared" si="35"/>
        <v xml:space="preserve">       if (typeof(localStorage.NumberOfCCustomersScore       )==  "undefined") { localStorage.NumberOfCCustomersScore        = 0};</v>
      </c>
      <c r="Q70" t="str">
        <f t="shared" si="36"/>
        <v xml:space="preserve">       localStorage.NumberOfCCustomersScore        = "&lt;?php echo $NumberOfCCustomersScore?&gt;" ;</v>
      </c>
      <c r="R70" t="str">
        <f t="shared" si="37"/>
        <v>$NumberOfCCustomersScore        =  "$_POST['NumberOfCCustomersScore'] ";</v>
      </c>
      <c r="S70" t="str">
        <f t="shared" si="38"/>
        <v xml:space="preserve">       localStorage.NumberOfCCustomersScore        =  document.PortersForm.NumberOfCCustomersScore.value;</v>
      </c>
      <c r="T70" t="str">
        <f t="shared" si="39"/>
        <v xml:space="preserve">         document.PortersForm.NumberOfCCustomersScore.value =  localStorage.NumberOfCCustomersScore;</v>
      </c>
      <c r="U70" t="str">
        <f t="shared" si="40"/>
        <v>INT</v>
      </c>
      <c r="V70" t="str">
        <f t="shared" si="41"/>
        <v xml:space="preserve">           NumberOfCCustomersScore  INT NOT NULL,</v>
      </c>
      <c r="W70" t="str">
        <f t="shared" si="42"/>
        <v xml:space="preserve">       NumberOfCCustomersScore,</v>
      </c>
      <c r="X70" t="str">
        <f t="shared" si="43"/>
        <v xml:space="preserve">       '$NumberOfCCustomersScore',</v>
      </c>
    </row>
    <row r="71" spans="1:24" x14ac:dyDescent="0.25">
      <c r="A71">
        <v>69</v>
      </c>
      <c r="B71" t="s">
        <v>233</v>
      </c>
      <c r="C71">
        <f t="shared" si="25"/>
        <v>24</v>
      </c>
      <c r="D71" s="3">
        <f t="shared" si="23"/>
        <v>30</v>
      </c>
      <c r="E71" s="14" t="str">
        <f t="shared" si="26"/>
        <v xml:space="preserve">NumberOfCustomersComment      </v>
      </c>
      <c r="F71" t="str">
        <f t="shared" si="27"/>
        <v>'NumberOfCustomersComment'</v>
      </c>
      <c r="G71" t="str">
        <f t="shared" si="28"/>
        <v>$NumberOfCustomersComment</v>
      </c>
      <c r="H71" t="str">
        <f t="shared" si="29"/>
        <v>'$NumberOfCustomersComment'</v>
      </c>
      <c r="I71">
        <f t="shared" si="30"/>
        <v>27</v>
      </c>
      <c r="J71" s="3">
        <f t="shared" si="24"/>
        <v>33</v>
      </c>
      <c r="K71" s="9" t="str">
        <f t="shared" si="31"/>
        <v xml:space="preserve">localStorage.NumberOfCustomersComment      </v>
      </c>
      <c r="L71" t="s">
        <v>257</v>
      </c>
      <c r="M71" t="str">
        <f t="shared" si="32"/>
        <v xml:space="preserve">'$NumberOfCustomersComment'      </v>
      </c>
      <c r="N71" t="str">
        <f t="shared" si="33"/>
        <v>$NumberOfCustomersComment       = "Medium";// BuyerPower</v>
      </c>
      <c r="O71" t="str">
        <f t="shared" si="34"/>
        <v xml:space="preserve">       $NumberOfCustomersComment       = $row["NumberOfCustomersComment"];</v>
      </c>
      <c r="P71" t="str">
        <f t="shared" si="35"/>
        <v xml:space="preserve">       if (typeof(localStorage.NumberOfCustomersComment      )==  "undefined") { localStorage.NumberOfCustomersComment       = ""};</v>
      </c>
      <c r="Q71" t="str">
        <f t="shared" si="36"/>
        <v xml:space="preserve">       localStorage.NumberOfCustomersComment       = "&lt;?php echo $NumberOfCustomersComment?&gt;" ;</v>
      </c>
      <c r="R71" t="str">
        <f t="shared" si="37"/>
        <v>$NumberOfCustomersComment       =  "$_POST['NumberOfCustomersComment'] ";</v>
      </c>
      <c r="S71" t="str">
        <f t="shared" si="38"/>
        <v xml:space="preserve">       localStorage.NumberOfCustomersComment       =  document.PortersForm.NumberOfCustomersComment.value;</v>
      </c>
      <c r="T71" t="str">
        <f t="shared" si="39"/>
        <v xml:space="preserve">         document.PortersForm.NumberOfCustomersComment.value =  localStorage.NumberOfCustomersComment;</v>
      </c>
      <c r="U71" t="str">
        <f t="shared" si="40"/>
        <v>VarChar(150)</v>
      </c>
      <c r="V71" t="str">
        <f t="shared" si="41"/>
        <v xml:space="preserve">           NumberOfCustomersComment  VarChar(150) NOT NULL,</v>
      </c>
      <c r="W71" t="str">
        <f t="shared" si="42"/>
        <v xml:space="preserve">       NumberOfCustomersComment,</v>
      </c>
      <c r="X71" t="str">
        <f t="shared" si="43"/>
        <v xml:space="preserve">       '$NumberOfCustomersComment',</v>
      </c>
    </row>
    <row r="72" spans="1:24" x14ac:dyDescent="0.25">
      <c r="A72">
        <v>70</v>
      </c>
      <c r="B72" t="s">
        <v>234</v>
      </c>
      <c r="C72">
        <f t="shared" si="25"/>
        <v>21</v>
      </c>
      <c r="D72" s="3">
        <f t="shared" si="23"/>
        <v>30</v>
      </c>
      <c r="E72" s="14" t="str">
        <f t="shared" si="26"/>
        <v xml:space="preserve">SingleOrderSizeRating         </v>
      </c>
      <c r="F72" t="str">
        <f t="shared" si="27"/>
        <v>'SingleOrderSizeRating'</v>
      </c>
      <c r="G72" t="str">
        <f t="shared" si="28"/>
        <v>$SingleOrderSizeRating</v>
      </c>
      <c r="H72" t="str">
        <f t="shared" si="29"/>
        <v>'$SingleOrderSizeRating'</v>
      </c>
      <c r="I72">
        <f t="shared" si="30"/>
        <v>24</v>
      </c>
      <c r="J72" s="3">
        <f t="shared" si="24"/>
        <v>33</v>
      </c>
      <c r="K72" s="9" t="str">
        <f t="shared" si="31"/>
        <v xml:space="preserve">localStorage.SingleOrderSizeRating         </v>
      </c>
      <c r="L72" t="s">
        <v>257</v>
      </c>
      <c r="M72" t="str">
        <f t="shared" si="32"/>
        <v xml:space="preserve">'$SingleOrderSizeRating'         </v>
      </c>
      <c r="N72" t="str">
        <f t="shared" si="33"/>
        <v>$SingleOrderSizeRating          = "Medium";// BuyerPower</v>
      </c>
      <c r="O72" t="str">
        <f t="shared" si="34"/>
        <v xml:space="preserve">       $SingleOrderSizeRating          = $row["SingleOrderSizeRating"];</v>
      </c>
      <c r="P72" t="str">
        <f t="shared" si="35"/>
        <v xml:space="preserve">       if (typeof(localStorage.SingleOrderSizeRating         )==  "undefined") { localStorage.SingleOrderSizeRating          = "Medium"};</v>
      </c>
      <c r="Q72" t="str">
        <f t="shared" si="36"/>
        <v xml:space="preserve">       localStorage.SingleOrderSizeRating          = "&lt;?php echo $SingleOrderSizeRating?&gt;" ;</v>
      </c>
      <c r="R72" t="str">
        <f t="shared" si="37"/>
        <v>$SingleOrderSizeRating          =  "$_POST['SingleOrderSizeRating'] ";</v>
      </c>
      <c r="S72" t="str">
        <f t="shared" si="38"/>
        <v xml:space="preserve">       localStorage.SingleOrderSizeRating          =  document.PortersForm.SingleOrderSizeRating.value;</v>
      </c>
      <c r="T72" t="str">
        <f t="shared" si="39"/>
        <v xml:space="preserve">         document.PortersForm.SingleOrderSizeRating.value =  localStorage.SingleOrderSizeRating;</v>
      </c>
      <c r="U72" t="str">
        <f t="shared" si="40"/>
        <v>varChar(6)</v>
      </c>
      <c r="V72" t="str">
        <f t="shared" si="41"/>
        <v xml:space="preserve">           SingleOrderSizeRating  varChar(6) NOT NULL,</v>
      </c>
      <c r="W72" t="str">
        <f t="shared" si="42"/>
        <v xml:space="preserve">       SingleOrderSizeRating,</v>
      </c>
      <c r="X72" t="str">
        <f t="shared" si="43"/>
        <v xml:space="preserve">       '$SingleOrderSizeRating',</v>
      </c>
    </row>
    <row r="73" spans="1:24" x14ac:dyDescent="0.25">
      <c r="A73">
        <v>71</v>
      </c>
      <c r="B73" t="s">
        <v>235</v>
      </c>
      <c r="C73">
        <f t="shared" si="25"/>
        <v>20</v>
      </c>
      <c r="D73" s="3">
        <f t="shared" si="23"/>
        <v>30</v>
      </c>
      <c r="E73" s="14" t="str">
        <f t="shared" si="26"/>
        <v xml:space="preserve">SingleOrderSizeScore          </v>
      </c>
      <c r="F73" t="str">
        <f t="shared" si="27"/>
        <v>'SingleOrderSizeScore'</v>
      </c>
      <c r="G73" t="str">
        <f t="shared" si="28"/>
        <v>$SingleOrderSizeScore</v>
      </c>
      <c r="H73" t="str">
        <f t="shared" si="29"/>
        <v>'$SingleOrderSizeScore'</v>
      </c>
      <c r="I73">
        <f t="shared" si="30"/>
        <v>23</v>
      </c>
      <c r="J73" s="3">
        <f t="shared" si="24"/>
        <v>33</v>
      </c>
      <c r="K73" s="9" t="str">
        <f t="shared" si="31"/>
        <v xml:space="preserve">localStorage.SingleOrderSizeScore          </v>
      </c>
      <c r="L73" t="s">
        <v>257</v>
      </c>
      <c r="M73" t="str">
        <f t="shared" si="32"/>
        <v xml:space="preserve">'$SingleOrderSizeScore'          </v>
      </c>
      <c r="N73" t="str">
        <f t="shared" si="33"/>
        <v>$SingleOrderSizeScore           = 0       ;// BuyerPower</v>
      </c>
      <c r="O73" t="str">
        <f t="shared" si="34"/>
        <v xml:space="preserve">       $SingleOrderSizeScore           = $row["SingleOrderSizeScore"];</v>
      </c>
      <c r="P73" t="str">
        <f t="shared" si="35"/>
        <v xml:space="preserve">       if (typeof(localStorage.SingleOrderSizeScore          )==  "undefined") { localStorage.SingleOrderSizeScore           = 0};</v>
      </c>
      <c r="Q73" t="str">
        <f t="shared" si="36"/>
        <v xml:space="preserve">       localStorage.SingleOrderSizeScore           = "&lt;?php echo $SingleOrderSizeScore?&gt;" ;</v>
      </c>
      <c r="R73" t="str">
        <f t="shared" si="37"/>
        <v>$SingleOrderSizeScore           =  "$_POST['SingleOrderSizeScore'] ";</v>
      </c>
      <c r="S73" t="str">
        <f t="shared" si="38"/>
        <v xml:space="preserve">       localStorage.SingleOrderSizeScore           =  document.PortersForm.SingleOrderSizeScore.value;</v>
      </c>
      <c r="T73" t="str">
        <f t="shared" si="39"/>
        <v xml:space="preserve">         document.PortersForm.SingleOrderSizeScore.value =  localStorage.SingleOrderSizeScore;</v>
      </c>
      <c r="U73" t="str">
        <f t="shared" si="40"/>
        <v>INT</v>
      </c>
      <c r="V73" t="str">
        <f t="shared" si="41"/>
        <v xml:space="preserve">           SingleOrderSizeScore  INT NOT NULL,</v>
      </c>
      <c r="W73" t="str">
        <f t="shared" si="42"/>
        <v xml:space="preserve">       SingleOrderSizeScore,</v>
      </c>
      <c r="X73" t="str">
        <f t="shared" si="43"/>
        <v xml:space="preserve">       '$SingleOrderSizeScore',</v>
      </c>
    </row>
    <row r="74" spans="1:24" x14ac:dyDescent="0.25">
      <c r="A74">
        <v>72</v>
      </c>
      <c r="B74" t="s">
        <v>236</v>
      </c>
      <c r="C74">
        <f t="shared" si="25"/>
        <v>22</v>
      </c>
      <c r="D74" s="3">
        <f t="shared" si="23"/>
        <v>30</v>
      </c>
      <c r="E74" s="14" t="str">
        <f t="shared" si="26"/>
        <v xml:space="preserve">SingleOrderSizeComment        </v>
      </c>
      <c r="F74" t="str">
        <f t="shared" si="27"/>
        <v>'SingleOrderSizeComment'</v>
      </c>
      <c r="G74" t="str">
        <f t="shared" si="28"/>
        <v>$SingleOrderSizeComment</v>
      </c>
      <c r="H74" t="str">
        <f t="shared" si="29"/>
        <v>'$SingleOrderSizeComment'</v>
      </c>
      <c r="I74">
        <f t="shared" si="30"/>
        <v>25</v>
      </c>
      <c r="J74" s="3">
        <f t="shared" si="24"/>
        <v>33</v>
      </c>
      <c r="K74" s="9" t="str">
        <f t="shared" si="31"/>
        <v xml:space="preserve">localStorage.SingleOrderSizeComment        </v>
      </c>
      <c r="L74" t="s">
        <v>257</v>
      </c>
      <c r="M74" t="str">
        <f t="shared" si="32"/>
        <v xml:space="preserve">'$SingleOrderSizeComment'        </v>
      </c>
      <c r="N74" t="str">
        <f t="shared" si="33"/>
        <v>$SingleOrderSizeComment         = "Medium";// BuyerPower</v>
      </c>
      <c r="O74" t="str">
        <f t="shared" si="34"/>
        <v xml:space="preserve">       $SingleOrderSizeComment         = $row["SingleOrderSizeComment"];</v>
      </c>
      <c r="P74" t="str">
        <f t="shared" si="35"/>
        <v xml:space="preserve">       if (typeof(localStorage.SingleOrderSizeComment        )==  "undefined") { localStorage.SingleOrderSizeComment         = ""};</v>
      </c>
      <c r="Q74" t="str">
        <f t="shared" si="36"/>
        <v xml:space="preserve">       localStorage.SingleOrderSizeComment         = "&lt;?php echo $SingleOrderSizeComment?&gt;" ;</v>
      </c>
      <c r="R74" t="str">
        <f t="shared" si="37"/>
        <v>$SingleOrderSizeComment         =  "$_POST['SingleOrderSizeComment'] ";</v>
      </c>
      <c r="S74" t="str">
        <f t="shared" si="38"/>
        <v xml:space="preserve">       localStorage.SingleOrderSizeComment         =  document.PortersForm.SingleOrderSizeComment.value;</v>
      </c>
      <c r="T74" t="str">
        <f t="shared" si="39"/>
        <v xml:space="preserve">         document.PortersForm.SingleOrderSizeComment.value =  localStorage.SingleOrderSizeComment;</v>
      </c>
      <c r="U74" t="str">
        <f t="shared" si="40"/>
        <v>VarChar(150)</v>
      </c>
      <c r="V74" t="str">
        <f t="shared" si="41"/>
        <v xml:space="preserve">           SingleOrderSizeComment  VarChar(150) NOT NULL,</v>
      </c>
      <c r="W74" t="str">
        <f t="shared" si="42"/>
        <v xml:space="preserve">       SingleOrderSizeComment,</v>
      </c>
      <c r="X74" t="str">
        <f t="shared" si="43"/>
        <v xml:space="preserve">       '$SingleOrderSizeComment',</v>
      </c>
    </row>
    <row r="75" spans="1:24" x14ac:dyDescent="0.25">
      <c r="A75">
        <v>73</v>
      </c>
      <c r="B75" t="s">
        <v>237</v>
      </c>
      <c r="C75">
        <f t="shared" si="25"/>
        <v>27</v>
      </c>
      <c r="D75" s="3">
        <f t="shared" si="23"/>
        <v>30</v>
      </c>
      <c r="E75" s="14" t="str">
        <f t="shared" si="26"/>
        <v xml:space="preserve">CompetitorDifferencesRating   </v>
      </c>
      <c r="F75" t="str">
        <f t="shared" si="27"/>
        <v>'CompetitorDifferencesRating'</v>
      </c>
      <c r="G75" t="str">
        <f t="shared" si="28"/>
        <v>$CompetitorDifferencesRating</v>
      </c>
      <c r="H75" t="str">
        <f t="shared" si="29"/>
        <v>'$CompetitorDifferencesRating'</v>
      </c>
      <c r="I75">
        <f t="shared" si="30"/>
        <v>30</v>
      </c>
      <c r="J75" s="3">
        <f t="shared" si="24"/>
        <v>33</v>
      </c>
      <c r="K75" s="9" t="str">
        <f t="shared" si="31"/>
        <v xml:space="preserve">localStorage.CompetitorDifferencesRating   </v>
      </c>
      <c r="L75" t="s">
        <v>257</v>
      </c>
      <c r="M75" t="str">
        <f t="shared" si="32"/>
        <v xml:space="preserve">'$CompetitorDifferencesRating'   </v>
      </c>
      <c r="N75" t="str">
        <f t="shared" si="33"/>
        <v>$CompetitorDifferencesRating    = "Medium";// BuyerPower</v>
      </c>
      <c r="O75" t="str">
        <f t="shared" si="34"/>
        <v xml:space="preserve">       $CompetitorDifferencesRating    = $row["CompetitorDifferencesRating"];</v>
      </c>
      <c r="P75" t="str">
        <f t="shared" si="35"/>
        <v xml:space="preserve">       if (typeof(localStorage.CompetitorDifferencesRating   )==  "undefined") { localStorage.CompetitorDifferencesRating    = "Medium"};</v>
      </c>
      <c r="Q75" t="str">
        <f t="shared" si="36"/>
        <v xml:space="preserve">       localStorage.CompetitorDifferencesRating    = "&lt;?php echo $CompetitorDifferencesRating?&gt;" ;</v>
      </c>
      <c r="R75" t="str">
        <f t="shared" si="37"/>
        <v>$CompetitorDifferencesRating    =  "$_POST['CompetitorDifferencesRating'] ";</v>
      </c>
      <c r="S75" t="str">
        <f t="shared" si="38"/>
        <v xml:space="preserve">       localStorage.CompetitorDifferencesRating    =  document.PortersForm.CompetitorDifferencesRating.value;</v>
      </c>
      <c r="T75" t="str">
        <f t="shared" si="39"/>
        <v xml:space="preserve">         document.PortersForm.CompetitorDifferencesRating.value =  localStorage.CompetitorDifferencesRating;</v>
      </c>
      <c r="U75" t="str">
        <f t="shared" si="40"/>
        <v>varChar(6)</v>
      </c>
      <c r="V75" t="str">
        <f t="shared" si="41"/>
        <v xml:space="preserve">           CompetitorDifferencesRating  varChar(6) NOT NULL,</v>
      </c>
      <c r="W75" t="str">
        <f t="shared" si="42"/>
        <v xml:space="preserve">       CompetitorDifferencesRating,</v>
      </c>
      <c r="X75" t="str">
        <f t="shared" si="43"/>
        <v xml:space="preserve">       '$CompetitorDifferencesRating',</v>
      </c>
    </row>
    <row r="76" spans="1:24" x14ac:dyDescent="0.25">
      <c r="A76">
        <v>74</v>
      </c>
      <c r="B76" t="s">
        <v>238</v>
      </c>
      <c r="C76">
        <f t="shared" si="25"/>
        <v>26</v>
      </c>
      <c r="D76" s="3">
        <f t="shared" si="23"/>
        <v>30</v>
      </c>
      <c r="E76" s="14" t="str">
        <f t="shared" si="26"/>
        <v xml:space="preserve">CompetitorDifferencesScore    </v>
      </c>
      <c r="F76" t="str">
        <f t="shared" si="27"/>
        <v>'CompetitorDifferencesScore'</v>
      </c>
      <c r="G76" t="str">
        <f t="shared" si="28"/>
        <v>$CompetitorDifferencesScore</v>
      </c>
      <c r="H76" t="str">
        <f t="shared" si="29"/>
        <v>'$CompetitorDifferencesScore'</v>
      </c>
      <c r="I76">
        <f t="shared" si="30"/>
        <v>29</v>
      </c>
      <c r="J76" s="3">
        <f t="shared" si="24"/>
        <v>33</v>
      </c>
      <c r="K76" s="9" t="str">
        <f t="shared" si="31"/>
        <v xml:space="preserve">localStorage.CompetitorDifferencesScore    </v>
      </c>
      <c r="L76" t="s">
        <v>257</v>
      </c>
      <c r="M76" t="str">
        <f t="shared" si="32"/>
        <v xml:space="preserve">'$CompetitorDifferencesScore'    </v>
      </c>
      <c r="N76" t="str">
        <f t="shared" si="33"/>
        <v>$CompetitorDifferencesScore     = 0       ;// BuyerPower</v>
      </c>
      <c r="O76" t="str">
        <f t="shared" si="34"/>
        <v xml:space="preserve">       $CompetitorDifferencesScore     = $row["CompetitorDifferencesScore"];</v>
      </c>
      <c r="P76" t="str">
        <f t="shared" si="35"/>
        <v xml:space="preserve">       if (typeof(localStorage.CompetitorDifferencesScore    )==  "undefined") { localStorage.CompetitorDifferencesScore     = 0};</v>
      </c>
      <c r="Q76" t="str">
        <f t="shared" si="36"/>
        <v xml:space="preserve">       localStorage.CompetitorDifferencesScore     = "&lt;?php echo $CompetitorDifferencesScore?&gt;" ;</v>
      </c>
      <c r="R76" t="str">
        <f t="shared" si="37"/>
        <v>$CompetitorDifferencesScore     =  "$_POST['CompetitorDifferencesScore'] ";</v>
      </c>
      <c r="S76" t="str">
        <f t="shared" si="38"/>
        <v xml:space="preserve">       localStorage.CompetitorDifferencesScore     =  document.PortersForm.CompetitorDifferencesScore.value;</v>
      </c>
      <c r="T76" t="str">
        <f t="shared" si="39"/>
        <v xml:space="preserve">         document.PortersForm.CompetitorDifferencesScore.value =  localStorage.CompetitorDifferencesScore;</v>
      </c>
      <c r="U76" t="str">
        <f t="shared" si="40"/>
        <v>INT</v>
      </c>
      <c r="V76" t="str">
        <f t="shared" si="41"/>
        <v xml:space="preserve">           CompetitorDifferencesScore  INT NOT NULL,</v>
      </c>
      <c r="W76" t="str">
        <f t="shared" si="42"/>
        <v xml:space="preserve">       CompetitorDifferencesScore,</v>
      </c>
      <c r="X76" t="str">
        <f t="shared" si="43"/>
        <v xml:space="preserve">       '$CompetitorDifferencesScore',</v>
      </c>
    </row>
    <row r="77" spans="1:24" x14ac:dyDescent="0.25">
      <c r="A77">
        <v>75</v>
      </c>
      <c r="B77" t="s">
        <v>239</v>
      </c>
      <c r="C77">
        <f t="shared" si="25"/>
        <v>28</v>
      </c>
      <c r="D77" s="3">
        <f t="shared" si="23"/>
        <v>30</v>
      </c>
      <c r="E77" s="14" t="str">
        <f t="shared" si="26"/>
        <v xml:space="preserve">CompetitorDifferencesComment  </v>
      </c>
      <c r="F77" t="str">
        <f t="shared" si="27"/>
        <v>'CompetitorDifferencesComment'</v>
      </c>
      <c r="G77" t="str">
        <f t="shared" si="28"/>
        <v>$CompetitorDifferencesComment</v>
      </c>
      <c r="H77" t="str">
        <f t="shared" si="29"/>
        <v>'$CompetitorDifferencesComment'</v>
      </c>
      <c r="I77">
        <f t="shared" si="30"/>
        <v>31</v>
      </c>
      <c r="J77" s="3">
        <f t="shared" si="24"/>
        <v>33</v>
      </c>
      <c r="K77" s="9" t="str">
        <f t="shared" si="31"/>
        <v xml:space="preserve">localStorage.CompetitorDifferencesComment  </v>
      </c>
      <c r="L77" t="s">
        <v>257</v>
      </c>
      <c r="M77" t="str">
        <f t="shared" si="32"/>
        <v xml:space="preserve">'$CompetitorDifferencesComment'  </v>
      </c>
      <c r="N77" t="str">
        <f t="shared" si="33"/>
        <v>$CompetitorDifferencesComment   = "Medium";// BuyerPower</v>
      </c>
      <c r="O77" t="str">
        <f t="shared" si="34"/>
        <v xml:space="preserve">       $CompetitorDifferencesComment   = $row["CompetitorDifferencesComment"];</v>
      </c>
      <c r="P77" t="str">
        <f t="shared" si="35"/>
        <v xml:space="preserve">       if (typeof(localStorage.CompetitorDifferencesComment  )==  "undefined") { localStorage.CompetitorDifferencesComment   = ""};</v>
      </c>
      <c r="Q77" t="str">
        <f t="shared" si="36"/>
        <v xml:space="preserve">       localStorage.CompetitorDifferencesComment   = "&lt;?php echo $CompetitorDifferencesComment?&gt;" ;</v>
      </c>
      <c r="R77" t="str">
        <f t="shared" si="37"/>
        <v>$CompetitorDifferencesComment   =  "$_POST['CompetitorDifferencesComment'] ";</v>
      </c>
      <c r="S77" t="str">
        <f t="shared" si="38"/>
        <v xml:space="preserve">       localStorage.CompetitorDifferencesComment   =  document.PortersForm.CompetitorDifferencesComment.value;</v>
      </c>
      <c r="T77" t="str">
        <f t="shared" si="39"/>
        <v xml:space="preserve">         document.PortersForm.CompetitorDifferencesComment.value =  localStorage.CompetitorDifferencesComment;</v>
      </c>
      <c r="U77" t="str">
        <f t="shared" si="40"/>
        <v>VarChar(150)</v>
      </c>
      <c r="V77" t="str">
        <f t="shared" si="41"/>
        <v xml:space="preserve">           CompetitorDifferencesComment  VarChar(150) NOT NULL,</v>
      </c>
      <c r="W77" t="str">
        <f t="shared" si="42"/>
        <v xml:space="preserve">       CompetitorDifferencesComment,</v>
      </c>
      <c r="X77" t="str">
        <f t="shared" si="43"/>
        <v xml:space="preserve">       '$CompetitorDifferencesComment',</v>
      </c>
    </row>
    <row r="78" spans="1:24" x14ac:dyDescent="0.25">
      <c r="A78">
        <v>76</v>
      </c>
      <c r="B78" t="s">
        <v>240</v>
      </c>
      <c r="C78">
        <f t="shared" si="25"/>
        <v>22</v>
      </c>
      <c r="D78" s="3">
        <f t="shared" si="23"/>
        <v>30</v>
      </c>
      <c r="E78" s="14" t="str">
        <f t="shared" si="26"/>
        <v xml:space="preserve">PriceSensitivityRating        </v>
      </c>
      <c r="F78" t="str">
        <f t="shared" si="27"/>
        <v>'PriceSensitivityRating'</v>
      </c>
      <c r="G78" t="str">
        <f t="shared" si="28"/>
        <v>$PriceSensitivityRating</v>
      </c>
      <c r="H78" t="str">
        <f t="shared" si="29"/>
        <v>'$PriceSensitivityRating'</v>
      </c>
      <c r="I78">
        <f t="shared" si="30"/>
        <v>25</v>
      </c>
      <c r="J78" s="3">
        <f t="shared" si="24"/>
        <v>33</v>
      </c>
      <c r="K78" s="9" t="str">
        <f t="shared" si="31"/>
        <v xml:space="preserve">localStorage.PriceSensitivityRating        </v>
      </c>
      <c r="L78" t="s">
        <v>257</v>
      </c>
      <c r="M78" t="str">
        <f t="shared" si="32"/>
        <v xml:space="preserve">'$PriceSensitivityRating'        </v>
      </c>
      <c r="N78" t="str">
        <f t="shared" si="33"/>
        <v>$PriceSensitivityRating         = "Medium";// BuyerPower</v>
      </c>
      <c r="O78" t="str">
        <f t="shared" si="34"/>
        <v xml:space="preserve">       $PriceSensitivityRating         = $row["PriceSensitivityRating"];</v>
      </c>
      <c r="P78" t="str">
        <f t="shared" si="35"/>
        <v xml:space="preserve">       if (typeof(localStorage.PriceSensitivityRating        )==  "undefined") { localStorage.PriceSensitivityRating         = "Medium"};</v>
      </c>
      <c r="Q78" t="str">
        <f t="shared" si="36"/>
        <v xml:space="preserve">       localStorage.PriceSensitivityRating         = "&lt;?php echo $PriceSensitivityRating?&gt;" ;</v>
      </c>
      <c r="R78" t="str">
        <f t="shared" si="37"/>
        <v>$PriceSensitivityRating         =  "$_POST['PriceSensitivityRating'] ";</v>
      </c>
      <c r="S78" t="str">
        <f t="shared" si="38"/>
        <v xml:space="preserve">       localStorage.PriceSensitivityRating         =  document.PortersForm.PriceSensitivityRating.value;</v>
      </c>
      <c r="T78" t="str">
        <f t="shared" si="39"/>
        <v xml:space="preserve">         document.PortersForm.PriceSensitivityRating.value =  localStorage.PriceSensitivityRating;</v>
      </c>
      <c r="U78" t="str">
        <f t="shared" si="40"/>
        <v>varChar(6)</v>
      </c>
      <c r="V78" t="str">
        <f t="shared" si="41"/>
        <v xml:space="preserve">           PriceSensitivityRating  varChar(6) NOT NULL,</v>
      </c>
      <c r="W78" t="str">
        <f t="shared" si="42"/>
        <v xml:space="preserve">       PriceSensitivityRating,</v>
      </c>
      <c r="X78" t="str">
        <f t="shared" si="43"/>
        <v xml:space="preserve">       '$PriceSensitivityRating',</v>
      </c>
    </row>
    <row r="79" spans="1:24" x14ac:dyDescent="0.25">
      <c r="A79">
        <v>77</v>
      </c>
      <c r="B79" t="s">
        <v>241</v>
      </c>
      <c r="C79">
        <f t="shared" si="25"/>
        <v>21</v>
      </c>
      <c r="D79" s="3">
        <f t="shared" si="23"/>
        <v>30</v>
      </c>
      <c r="E79" s="14" t="str">
        <f t="shared" si="26"/>
        <v xml:space="preserve">PriceSensitivityScore         </v>
      </c>
      <c r="F79" t="str">
        <f t="shared" si="27"/>
        <v>'PriceSensitivityScore'</v>
      </c>
      <c r="G79" t="str">
        <f t="shared" si="28"/>
        <v>$PriceSensitivityScore</v>
      </c>
      <c r="H79" t="str">
        <f t="shared" si="29"/>
        <v>'$PriceSensitivityScore'</v>
      </c>
      <c r="I79">
        <f t="shared" si="30"/>
        <v>24</v>
      </c>
      <c r="J79" s="3">
        <f t="shared" si="24"/>
        <v>33</v>
      </c>
      <c r="K79" s="9" t="str">
        <f t="shared" si="31"/>
        <v xml:space="preserve">localStorage.PriceSensitivityScore         </v>
      </c>
      <c r="L79" t="s">
        <v>257</v>
      </c>
      <c r="M79" t="str">
        <f t="shared" si="32"/>
        <v xml:space="preserve">'$PriceSensitivityScore'         </v>
      </c>
      <c r="N79" t="str">
        <f t="shared" si="33"/>
        <v>$PriceSensitivityScore          = 0       ;// BuyerPower</v>
      </c>
      <c r="O79" t="str">
        <f t="shared" si="34"/>
        <v xml:space="preserve">       $PriceSensitivityScore          = $row["PriceSensitivityScore"];</v>
      </c>
      <c r="P79" t="str">
        <f t="shared" si="35"/>
        <v xml:space="preserve">       if (typeof(localStorage.PriceSensitivityScore         )==  "undefined") { localStorage.PriceSensitivityScore          = 0};</v>
      </c>
      <c r="Q79" t="str">
        <f t="shared" si="36"/>
        <v xml:space="preserve">       localStorage.PriceSensitivityScore          = "&lt;?php echo $PriceSensitivityScore?&gt;" ;</v>
      </c>
      <c r="R79" t="str">
        <f t="shared" si="37"/>
        <v>$PriceSensitivityScore          =  "$_POST['PriceSensitivityScore'] ";</v>
      </c>
      <c r="S79" t="str">
        <f t="shared" si="38"/>
        <v xml:space="preserve">       localStorage.PriceSensitivityScore          =  document.PortersForm.PriceSensitivityScore.value;</v>
      </c>
      <c r="T79" t="str">
        <f t="shared" si="39"/>
        <v xml:space="preserve">         document.PortersForm.PriceSensitivityScore.value =  localStorage.PriceSensitivityScore;</v>
      </c>
      <c r="U79" t="str">
        <f t="shared" si="40"/>
        <v>INT</v>
      </c>
      <c r="V79" t="str">
        <f t="shared" si="41"/>
        <v xml:space="preserve">           PriceSensitivityScore  INT NOT NULL,</v>
      </c>
      <c r="W79" t="str">
        <f t="shared" si="42"/>
        <v xml:space="preserve">       PriceSensitivityScore,</v>
      </c>
      <c r="X79" t="str">
        <f t="shared" si="43"/>
        <v xml:space="preserve">       '$PriceSensitivityScore',</v>
      </c>
    </row>
    <row r="80" spans="1:24" x14ac:dyDescent="0.25">
      <c r="A80">
        <v>78</v>
      </c>
      <c r="B80" t="s">
        <v>242</v>
      </c>
      <c r="C80">
        <f t="shared" si="25"/>
        <v>23</v>
      </c>
      <c r="D80" s="3">
        <f t="shared" si="23"/>
        <v>30</v>
      </c>
      <c r="E80" s="14" t="str">
        <f t="shared" si="26"/>
        <v xml:space="preserve">PriceSensitivityComment       </v>
      </c>
      <c r="F80" t="str">
        <f t="shared" si="27"/>
        <v>'PriceSensitivityComment'</v>
      </c>
      <c r="G80" t="str">
        <f t="shared" si="28"/>
        <v>$PriceSensitivityComment</v>
      </c>
      <c r="H80" t="str">
        <f t="shared" si="29"/>
        <v>'$PriceSensitivityComment'</v>
      </c>
      <c r="I80">
        <f t="shared" si="30"/>
        <v>26</v>
      </c>
      <c r="J80" s="3">
        <f t="shared" si="24"/>
        <v>33</v>
      </c>
      <c r="K80" s="9" t="str">
        <f t="shared" si="31"/>
        <v xml:space="preserve">localStorage.PriceSensitivityComment       </v>
      </c>
      <c r="L80" t="s">
        <v>257</v>
      </c>
      <c r="M80" t="str">
        <f t="shared" si="32"/>
        <v xml:space="preserve">'$PriceSensitivityComment'       </v>
      </c>
      <c r="N80" t="str">
        <f t="shared" si="33"/>
        <v>$PriceSensitivityComment        = "Medium";// BuyerPower</v>
      </c>
      <c r="O80" t="str">
        <f t="shared" si="34"/>
        <v xml:space="preserve">       $PriceSensitivityComment        = $row["PriceSensitivityComment"];</v>
      </c>
      <c r="P80" t="str">
        <f t="shared" si="35"/>
        <v xml:space="preserve">       if (typeof(localStorage.PriceSensitivityComment       )==  "undefined") { localStorage.PriceSensitivityComment        = ""};</v>
      </c>
      <c r="Q80" t="str">
        <f t="shared" si="36"/>
        <v xml:space="preserve">       localStorage.PriceSensitivityComment        = "&lt;?php echo $PriceSensitivityComment?&gt;" ;</v>
      </c>
      <c r="R80" t="str">
        <f t="shared" si="37"/>
        <v>$PriceSensitivityComment        =  "$_POST['PriceSensitivityComment'] ";</v>
      </c>
      <c r="S80" t="str">
        <f t="shared" si="38"/>
        <v xml:space="preserve">       localStorage.PriceSensitivityComment        =  document.PortersForm.PriceSensitivityComment.value;</v>
      </c>
      <c r="T80" t="str">
        <f t="shared" si="39"/>
        <v xml:space="preserve">         document.PortersForm.PriceSensitivityComment.value =  localStorage.PriceSensitivityComment;</v>
      </c>
      <c r="U80" t="str">
        <f t="shared" si="40"/>
        <v>VarChar(150)</v>
      </c>
      <c r="V80" t="str">
        <f t="shared" si="41"/>
        <v xml:space="preserve">           PriceSensitivityComment  VarChar(150) NOT NULL,</v>
      </c>
      <c r="W80" t="str">
        <f t="shared" si="42"/>
        <v xml:space="preserve">       PriceSensitivityComment,</v>
      </c>
      <c r="X80" t="str">
        <f t="shared" si="43"/>
        <v xml:space="preserve">       '$PriceSensitivityComment',</v>
      </c>
    </row>
    <row r="81" spans="1:24" x14ac:dyDescent="0.25">
      <c r="A81">
        <v>79</v>
      </c>
      <c r="B81" t="s">
        <v>243</v>
      </c>
      <c r="C81">
        <f t="shared" si="25"/>
        <v>25</v>
      </c>
      <c r="D81" s="3">
        <f t="shared" si="23"/>
        <v>30</v>
      </c>
      <c r="E81" s="14" t="str">
        <f t="shared" si="26"/>
        <v xml:space="preserve">AbilityToSubstituteRating     </v>
      </c>
      <c r="F81" t="str">
        <f t="shared" si="27"/>
        <v>'AbilityToSubstituteRating'</v>
      </c>
      <c r="G81" t="str">
        <f t="shared" si="28"/>
        <v>$AbilityToSubstituteRating</v>
      </c>
      <c r="H81" t="str">
        <f t="shared" si="29"/>
        <v>'$AbilityToSubstituteRating'</v>
      </c>
      <c r="I81">
        <f t="shared" si="30"/>
        <v>28</v>
      </c>
      <c r="J81" s="3">
        <f t="shared" si="24"/>
        <v>33</v>
      </c>
      <c r="K81" s="9" t="str">
        <f t="shared" si="31"/>
        <v xml:space="preserve">localStorage.AbilityToSubstituteRating     </v>
      </c>
      <c r="L81" t="s">
        <v>257</v>
      </c>
      <c r="M81" t="str">
        <f t="shared" si="32"/>
        <v xml:space="preserve">'$AbilityToSubstituteRating'     </v>
      </c>
      <c r="N81" t="str">
        <f t="shared" si="33"/>
        <v>$AbilityToSubstituteRating      = "Medium";// BuyerPower</v>
      </c>
      <c r="O81" t="str">
        <f t="shared" si="34"/>
        <v xml:space="preserve">       $AbilityToSubstituteRating      = $row["AbilityToSubstituteRating"];</v>
      </c>
      <c r="P81" t="str">
        <f t="shared" si="35"/>
        <v xml:space="preserve">       if (typeof(localStorage.AbilityToSubstituteRating     )==  "undefined") { localStorage.AbilityToSubstituteRating      = "Medium"};</v>
      </c>
      <c r="Q81" t="str">
        <f t="shared" si="36"/>
        <v xml:space="preserve">       localStorage.AbilityToSubstituteRating      = "&lt;?php echo $AbilityToSubstituteRating?&gt;" ;</v>
      </c>
      <c r="R81" t="str">
        <f t="shared" si="37"/>
        <v>$AbilityToSubstituteRating      =  "$_POST['AbilityToSubstituteRating'] ";</v>
      </c>
      <c r="S81" t="str">
        <f t="shared" si="38"/>
        <v xml:space="preserve">       localStorage.AbilityToSubstituteRating      =  document.PortersForm.AbilityToSubstituteRating.value;</v>
      </c>
      <c r="T81" t="str">
        <f t="shared" si="39"/>
        <v xml:space="preserve">         document.PortersForm.AbilityToSubstituteRating.value =  localStorage.AbilityToSubstituteRating;</v>
      </c>
      <c r="U81" t="str">
        <f t="shared" si="40"/>
        <v>varChar(6)</v>
      </c>
      <c r="V81" t="str">
        <f t="shared" si="41"/>
        <v xml:space="preserve">           AbilityToSubstituteRating  varChar(6) NOT NULL,</v>
      </c>
      <c r="W81" t="str">
        <f t="shared" si="42"/>
        <v xml:space="preserve">       AbilityToSubstituteRating,</v>
      </c>
      <c r="X81" t="str">
        <f t="shared" si="43"/>
        <v xml:space="preserve">       '$AbilityToSubstituteRating',</v>
      </c>
    </row>
    <row r="82" spans="1:24" x14ac:dyDescent="0.25">
      <c r="A82">
        <v>80</v>
      </c>
      <c r="B82" t="s">
        <v>244</v>
      </c>
      <c r="C82">
        <f t="shared" si="25"/>
        <v>24</v>
      </c>
      <c r="D82" s="3">
        <f t="shared" si="23"/>
        <v>30</v>
      </c>
      <c r="E82" s="14" t="str">
        <f t="shared" si="26"/>
        <v xml:space="preserve">AbilityToSubstituteScore      </v>
      </c>
      <c r="F82" t="str">
        <f t="shared" si="27"/>
        <v>'AbilityToSubstituteScore'</v>
      </c>
      <c r="G82" t="str">
        <f t="shared" si="28"/>
        <v>$AbilityToSubstituteScore</v>
      </c>
      <c r="H82" t="str">
        <f t="shared" si="29"/>
        <v>'$AbilityToSubstituteScore'</v>
      </c>
      <c r="I82">
        <f t="shared" si="30"/>
        <v>27</v>
      </c>
      <c r="J82" s="3">
        <f t="shared" si="24"/>
        <v>33</v>
      </c>
      <c r="K82" s="9" t="str">
        <f t="shared" si="31"/>
        <v xml:space="preserve">localStorage.AbilityToSubstituteScore      </v>
      </c>
      <c r="L82" t="s">
        <v>257</v>
      </c>
      <c r="M82" t="str">
        <f t="shared" si="32"/>
        <v xml:space="preserve">'$AbilityToSubstituteScore'      </v>
      </c>
      <c r="N82" t="str">
        <f t="shared" si="33"/>
        <v>$AbilityToSubstituteScore       = 0       ;// BuyerPower</v>
      </c>
      <c r="O82" t="str">
        <f t="shared" si="34"/>
        <v xml:space="preserve">       $AbilityToSubstituteScore       = $row["AbilityToSubstituteScore"];</v>
      </c>
      <c r="P82" t="str">
        <f t="shared" si="35"/>
        <v xml:space="preserve">       if (typeof(localStorage.AbilityToSubstituteScore      )==  "undefined") { localStorage.AbilityToSubstituteScore       = 0};</v>
      </c>
      <c r="Q82" t="str">
        <f t="shared" si="36"/>
        <v xml:space="preserve">       localStorage.AbilityToSubstituteScore       = "&lt;?php echo $AbilityToSubstituteScore?&gt;" ;</v>
      </c>
      <c r="R82" t="str">
        <f t="shared" si="37"/>
        <v>$AbilityToSubstituteScore       =  "$_POST['AbilityToSubstituteScore'] ";</v>
      </c>
      <c r="S82" t="str">
        <f t="shared" si="38"/>
        <v xml:space="preserve">       localStorage.AbilityToSubstituteScore       =  document.PortersForm.AbilityToSubstituteScore.value;</v>
      </c>
      <c r="T82" t="str">
        <f t="shared" si="39"/>
        <v xml:space="preserve">         document.PortersForm.AbilityToSubstituteScore.value =  localStorage.AbilityToSubstituteScore;</v>
      </c>
      <c r="U82" t="str">
        <f t="shared" si="40"/>
        <v>INT</v>
      </c>
      <c r="V82" t="str">
        <f t="shared" si="41"/>
        <v xml:space="preserve">           AbilityToSubstituteScore  INT NOT NULL,</v>
      </c>
      <c r="W82" t="str">
        <f t="shared" si="42"/>
        <v xml:space="preserve">       AbilityToSubstituteScore,</v>
      </c>
      <c r="X82" t="str">
        <f t="shared" si="43"/>
        <v xml:space="preserve">       '$AbilityToSubstituteScore',</v>
      </c>
    </row>
    <row r="83" spans="1:24" x14ac:dyDescent="0.25">
      <c r="A83">
        <v>81</v>
      </c>
      <c r="B83" t="s">
        <v>245</v>
      </c>
      <c r="C83">
        <f t="shared" si="25"/>
        <v>26</v>
      </c>
      <c r="D83" s="3">
        <f t="shared" si="23"/>
        <v>30</v>
      </c>
      <c r="E83" s="14" t="str">
        <f t="shared" si="26"/>
        <v xml:space="preserve">AbilityToSubstituteComment    </v>
      </c>
      <c r="F83" t="str">
        <f t="shared" si="27"/>
        <v>'AbilityToSubstituteComment'</v>
      </c>
      <c r="G83" t="str">
        <f t="shared" si="28"/>
        <v>$AbilityToSubstituteComment</v>
      </c>
      <c r="H83" t="str">
        <f t="shared" si="29"/>
        <v>'$AbilityToSubstituteComment'</v>
      </c>
      <c r="I83">
        <f t="shared" si="30"/>
        <v>29</v>
      </c>
      <c r="J83" s="3">
        <f t="shared" si="24"/>
        <v>33</v>
      </c>
      <c r="K83" s="9" t="str">
        <f t="shared" si="31"/>
        <v xml:space="preserve">localStorage.AbilityToSubstituteComment    </v>
      </c>
      <c r="L83" t="s">
        <v>257</v>
      </c>
      <c r="M83" t="str">
        <f t="shared" si="32"/>
        <v xml:space="preserve">'$AbilityToSubstituteComment'    </v>
      </c>
      <c r="N83" t="str">
        <f t="shared" si="33"/>
        <v>$AbilityToSubstituteComment     = "Medium";// BuyerPower</v>
      </c>
      <c r="O83" t="str">
        <f t="shared" si="34"/>
        <v xml:space="preserve">       $AbilityToSubstituteComment     = $row["AbilityToSubstituteComment"];</v>
      </c>
      <c r="P83" t="str">
        <f t="shared" si="35"/>
        <v xml:space="preserve">       if (typeof(localStorage.AbilityToSubstituteComment    )==  "undefined") { localStorage.AbilityToSubstituteComment     = ""};</v>
      </c>
      <c r="Q83" t="str">
        <f t="shared" si="36"/>
        <v xml:space="preserve">       localStorage.AbilityToSubstituteComment     = "&lt;?php echo $AbilityToSubstituteComment?&gt;" ;</v>
      </c>
      <c r="R83" t="str">
        <f t="shared" si="37"/>
        <v>$AbilityToSubstituteComment     =  "$_POST['AbilityToSubstituteComment'] ";</v>
      </c>
      <c r="S83" t="str">
        <f t="shared" si="38"/>
        <v xml:space="preserve">       localStorage.AbilityToSubstituteComment     =  document.PortersForm.AbilityToSubstituteComment.value;</v>
      </c>
      <c r="T83" t="str">
        <f t="shared" si="39"/>
        <v xml:space="preserve">         document.PortersForm.AbilityToSubstituteComment.value =  localStorage.AbilityToSubstituteComment;</v>
      </c>
      <c r="U83" t="str">
        <f t="shared" si="40"/>
        <v>VarChar(150)</v>
      </c>
      <c r="V83" t="str">
        <f t="shared" si="41"/>
        <v xml:space="preserve">           AbilityToSubstituteComment  VarChar(150) NOT NULL,</v>
      </c>
      <c r="W83" t="str">
        <f t="shared" si="42"/>
        <v xml:space="preserve">       AbilityToSubstituteComment,</v>
      </c>
      <c r="X83" t="str">
        <f t="shared" si="43"/>
        <v xml:space="preserve">       '$AbilityToSubstituteComment',</v>
      </c>
    </row>
    <row r="84" spans="1:24" x14ac:dyDescent="0.25">
      <c r="A84">
        <v>82</v>
      </c>
      <c r="B84" t="s">
        <v>246</v>
      </c>
      <c r="C84">
        <f t="shared" si="25"/>
        <v>29</v>
      </c>
      <c r="D84" s="3">
        <f t="shared" si="23"/>
        <v>30</v>
      </c>
      <c r="E84" s="14" t="str">
        <f t="shared" si="26"/>
        <v xml:space="preserve">CustomersSwitchingCostsRating </v>
      </c>
      <c r="F84" t="str">
        <f t="shared" si="27"/>
        <v>'CustomersSwitchingCostsRating'</v>
      </c>
      <c r="G84" t="str">
        <f t="shared" si="28"/>
        <v>$CustomersSwitchingCostsRating</v>
      </c>
      <c r="H84" t="str">
        <f t="shared" si="29"/>
        <v>'$CustomersSwitchingCostsRating'</v>
      </c>
      <c r="I84">
        <f t="shared" si="30"/>
        <v>32</v>
      </c>
      <c r="J84" s="3">
        <f t="shared" si="24"/>
        <v>33</v>
      </c>
      <c r="K84" s="9" t="str">
        <f t="shared" si="31"/>
        <v xml:space="preserve">localStorage.CustomersSwitchingCostsRating </v>
      </c>
      <c r="L84" t="s">
        <v>257</v>
      </c>
      <c r="M84" t="str">
        <f t="shared" si="32"/>
        <v xml:space="preserve">'$CustomersSwitchingCostsRating' </v>
      </c>
      <c r="N84" t="str">
        <f t="shared" si="33"/>
        <v>$CustomersSwitchingCostsRating  = "Medium";// BuyerPower</v>
      </c>
      <c r="O84" t="str">
        <f t="shared" si="34"/>
        <v xml:space="preserve">       $CustomersSwitchingCostsRating  = $row["CustomersSwitchingCostsRating"];</v>
      </c>
      <c r="P84" t="str">
        <f t="shared" si="35"/>
        <v xml:space="preserve">       if (typeof(localStorage.CustomersSwitchingCostsRating )==  "undefined") { localStorage.CustomersSwitchingCostsRating  = "Medium"};</v>
      </c>
      <c r="Q84" t="str">
        <f t="shared" si="36"/>
        <v xml:space="preserve">       localStorage.CustomersSwitchingCostsRating  = "&lt;?php echo $CustomersSwitchingCostsRating?&gt;" ;</v>
      </c>
      <c r="R84" t="str">
        <f t="shared" si="37"/>
        <v>$CustomersSwitchingCostsRating  =  "$_POST['CustomersSwitchingCostsRating'] ";</v>
      </c>
      <c r="S84" t="str">
        <f t="shared" si="38"/>
        <v xml:space="preserve">       localStorage.CustomersSwitchingCostsRating  =  document.PortersForm.CustomersSwitchingCostsRating.value;</v>
      </c>
      <c r="T84" t="str">
        <f t="shared" si="39"/>
        <v xml:space="preserve">         document.PortersForm.CustomersSwitchingCostsRating.value =  localStorage.CustomersSwitchingCostsRating;</v>
      </c>
      <c r="U84" t="str">
        <f t="shared" si="40"/>
        <v>varChar(6)</v>
      </c>
      <c r="V84" t="str">
        <f t="shared" si="41"/>
        <v xml:space="preserve">           CustomersSwitchingCostsRating  varChar(6) NOT NULL,</v>
      </c>
      <c r="W84" t="str">
        <f t="shared" si="42"/>
        <v xml:space="preserve">       CustomersSwitchingCostsRating,</v>
      </c>
      <c r="X84" t="str">
        <f t="shared" si="43"/>
        <v xml:space="preserve">       '$CustomersSwitchingCostsRating',</v>
      </c>
    </row>
    <row r="85" spans="1:24" x14ac:dyDescent="0.25">
      <c r="A85">
        <v>83</v>
      </c>
      <c r="B85" t="s">
        <v>247</v>
      </c>
      <c r="C85">
        <f t="shared" si="25"/>
        <v>27</v>
      </c>
      <c r="D85" s="3">
        <f t="shared" si="23"/>
        <v>30</v>
      </c>
      <c r="E85" s="14" t="str">
        <f t="shared" si="26"/>
        <v xml:space="preserve">CustomerSwitchingCostsScore   </v>
      </c>
      <c r="F85" t="str">
        <f t="shared" si="27"/>
        <v>'CustomerSwitchingCostsScore'</v>
      </c>
      <c r="G85" t="str">
        <f t="shared" si="28"/>
        <v>$CustomerSwitchingCostsScore</v>
      </c>
      <c r="H85" t="str">
        <f t="shared" si="29"/>
        <v>'$CustomerSwitchingCostsScore'</v>
      </c>
      <c r="I85">
        <f t="shared" si="30"/>
        <v>30</v>
      </c>
      <c r="J85" s="3">
        <f t="shared" si="24"/>
        <v>33</v>
      </c>
      <c r="K85" s="9" t="str">
        <f t="shared" si="31"/>
        <v xml:space="preserve">localStorage.CustomerSwitchingCostsScore   </v>
      </c>
      <c r="L85" t="s">
        <v>257</v>
      </c>
      <c r="M85" t="str">
        <f t="shared" si="32"/>
        <v xml:space="preserve">'$CustomerSwitchingCostsScore'   </v>
      </c>
      <c r="N85" t="str">
        <f t="shared" si="33"/>
        <v>$CustomerSwitchingCostsScore    = 0       ;// BuyerPower</v>
      </c>
      <c r="O85" t="str">
        <f t="shared" si="34"/>
        <v xml:space="preserve">       $CustomerSwitchingCostsScore    = $row["CustomerSwitchingCostsScore"];</v>
      </c>
      <c r="P85" t="str">
        <f t="shared" si="35"/>
        <v xml:space="preserve">       if (typeof(localStorage.CustomerSwitchingCostsScore   )==  "undefined") { localStorage.CustomerSwitchingCostsScore    = 0};</v>
      </c>
      <c r="Q85" t="str">
        <f t="shared" si="36"/>
        <v xml:space="preserve">       localStorage.CustomerSwitchingCostsScore    = "&lt;?php echo $CustomerSwitchingCostsScore?&gt;" ;</v>
      </c>
      <c r="R85" t="str">
        <f t="shared" si="37"/>
        <v>$CustomerSwitchingCostsScore    =  "$_POST['CustomerSwitchingCostsScore'] ";</v>
      </c>
      <c r="S85" t="str">
        <f t="shared" si="38"/>
        <v xml:space="preserve">       localStorage.CustomerSwitchingCostsScore    =  document.PortersForm.CustomerSwitchingCostsScore.value;</v>
      </c>
      <c r="T85" t="str">
        <f t="shared" si="39"/>
        <v xml:space="preserve">         document.PortersForm.CustomerSwitchingCostsScore.value =  localStorage.CustomerSwitchingCostsScore;</v>
      </c>
      <c r="U85" t="str">
        <f t="shared" si="40"/>
        <v>INT</v>
      </c>
      <c r="V85" t="str">
        <f t="shared" si="41"/>
        <v xml:space="preserve">           CustomerSwitchingCostsScore  INT NOT NULL,</v>
      </c>
      <c r="W85" t="str">
        <f t="shared" si="42"/>
        <v xml:space="preserve">       CustomerSwitchingCostsScore,</v>
      </c>
      <c r="X85" t="str">
        <f t="shared" si="43"/>
        <v xml:space="preserve">       '$CustomerSwitchingCostsScore',</v>
      </c>
    </row>
    <row r="86" spans="1:24" x14ac:dyDescent="0.25">
      <c r="A86">
        <v>84</v>
      </c>
      <c r="B86" t="s">
        <v>248</v>
      </c>
      <c r="C86">
        <f t="shared" si="25"/>
        <v>30</v>
      </c>
      <c r="D86" s="3">
        <f t="shared" si="23"/>
        <v>30</v>
      </c>
      <c r="E86" s="14" t="str">
        <f t="shared" si="26"/>
        <v>CustomersSwitchingCostsComment</v>
      </c>
      <c r="F86" t="str">
        <f t="shared" si="27"/>
        <v>'CustomersSwitchingCostsComment'</v>
      </c>
      <c r="G86" t="str">
        <f t="shared" si="28"/>
        <v>$CustomersSwitchingCostsComment</v>
      </c>
      <c r="H86" t="str">
        <f t="shared" si="29"/>
        <v>'$CustomersSwitchingCostsComment'</v>
      </c>
      <c r="I86">
        <f t="shared" si="30"/>
        <v>33</v>
      </c>
      <c r="J86" s="3">
        <f t="shared" si="24"/>
        <v>33</v>
      </c>
      <c r="K86" s="9" t="str">
        <f t="shared" si="31"/>
        <v>localStorage.CustomersSwitchingCostsComment</v>
      </c>
      <c r="L86" t="s">
        <v>257</v>
      </c>
      <c r="M86" t="str">
        <f t="shared" si="32"/>
        <v>'$CustomersSwitchingCostsComment'</v>
      </c>
      <c r="N86" t="str">
        <f t="shared" si="33"/>
        <v>$CustomersSwitchingCostsComment = "Medium";// BuyerPower</v>
      </c>
      <c r="O86" t="str">
        <f t="shared" si="34"/>
        <v xml:space="preserve">       $CustomersSwitchingCostsComment = $row["CustomersSwitchingCostsComment"];</v>
      </c>
      <c r="P86" t="str">
        <f t="shared" si="35"/>
        <v xml:space="preserve">       if (typeof(localStorage.CustomersSwitchingCostsComment)==  "undefined") { localStorage.CustomersSwitchingCostsComment = ""};</v>
      </c>
      <c r="Q86" t="str">
        <f t="shared" si="36"/>
        <v xml:space="preserve">       localStorage.CustomersSwitchingCostsComment = "&lt;?php echo $CustomersSwitchingCostsComment?&gt;" ;</v>
      </c>
      <c r="R86" t="str">
        <f t="shared" si="37"/>
        <v>$CustomersSwitchingCostsComment =  "$_POST['CustomersSwitchingCostsComment'] ";</v>
      </c>
      <c r="S86" t="str">
        <f t="shared" si="38"/>
        <v xml:space="preserve">       localStorage.CustomersSwitchingCostsComment =  document.PortersForm.CustomersSwitchingCostsComment.value;</v>
      </c>
      <c r="T86" t="str">
        <f t="shared" si="39"/>
        <v xml:space="preserve">         document.PortersForm.CustomersSwitchingCostsComment.value =  localStorage.CustomersSwitchingCostsComment;</v>
      </c>
      <c r="U86" t="str">
        <f t="shared" si="40"/>
        <v>VarChar(150)</v>
      </c>
      <c r="V86" t="str">
        <f t="shared" si="41"/>
        <v xml:space="preserve">           CustomersSwitchingCostsComment  VarChar(150) NOT NULL,</v>
      </c>
      <c r="W86" t="str">
        <f t="shared" si="42"/>
        <v xml:space="preserve">       CustomersSwitchingCostsComment,</v>
      </c>
      <c r="X86" t="str">
        <f t="shared" si="43"/>
        <v xml:space="preserve">       '$CustomersSwitchingCostsComment',</v>
      </c>
    </row>
    <row r="87" spans="1:24" x14ac:dyDescent="0.25">
      <c r="A87">
        <v>85</v>
      </c>
      <c r="B87" t="s">
        <v>249</v>
      </c>
      <c r="C87">
        <f t="shared" si="25"/>
        <v>13</v>
      </c>
      <c r="D87" s="3">
        <f t="shared" si="23"/>
        <v>30</v>
      </c>
      <c r="E87" s="14" t="str">
        <f t="shared" si="26"/>
        <v xml:space="preserve">SummaryRating                 </v>
      </c>
      <c r="F87" t="str">
        <f t="shared" si="27"/>
        <v>'SummaryRating'</v>
      </c>
      <c r="G87" t="str">
        <f t="shared" si="28"/>
        <v>$SummaryRating</v>
      </c>
      <c r="H87" t="str">
        <f t="shared" si="29"/>
        <v>'$SummaryRating'</v>
      </c>
      <c r="I87">
        <f t="shared" si="30"/>
        <v>16</v>
      </c>
      <c r="J87" s="3">
        <f t="shared" si="24"/>
        <v>33</v>
      </c>
      <c r="K87" s="9" t="str">
        <f t="shared" si="31"/>
        <v xml:space="preserve">localStorage.SummaryRating                 </v>
      </c>
      <c r="L87" t="s">
        <v>258</v>
      </c>
      <c r="M87" t="str">
        <f t="shared" si="32"/>
        <v xml:space="preserve">'$SummaryRating'                 </v>
      </c>
      <c r="N87" t="str">
        <f t="shared" si="33"/>
        <v>$SummaryRating                  = "Medium";// GrandTotal</v>
      </c>
      <c r="O87" t="str">
        <f t="shared" si="34"/>
        <v xml:space="preserve">       $SummaryRating                  = $row["SummaryRating"];</v>
      </c>
      <c r="P87" t="str">
        <f t="shared" si="35"/>
        <v xml:space="preserve">       if (typeof(localStorage.SummaryRating                 )==  "undefined") { localStorage.SummaryRating                  = "Medium"};</v>
      </c>
      <c r="Q87" t="str">
        <f t="shared" si="36"/>
        <v xml:space="preserve">       localStorage.SummaryRating                  = "&lt;?php echo $SummaryRating?&gt;" ;</v>
      </c>
      <c r="R87" t="str">
        <f t="shared" si="37"/>
        <v>$SummaryRating                  =  "$_POST['SummaryRating'] ";</v>
      </c>
      <c r="S87" t="str">
        <f t="shared" si="38"/>
        <v xml:space="preserve">       localStorage.SummaryRating                  =  document.PortersForm.SummaryRating.value;</v>
      </c>
      <c r="T87" t="str">
        <f t="shared" si="39"/>
        <v xml:space="preserve">         document.PortersForm.SummaryRating.value =  localStorage.SummaryRating;</v>
      </c>
      <c r="U87" t="str">
        <f t="shared" si="40"/>
        <v>varChar(6)</v>
      </c>
      <c r="V87" t="str">
        <f t="shared" si="41"/>
        <v xml:space="preserve">           SummaryRating  varChar(6) NOT NULL,</v>
      </c>
      <c r="W87" t="str">
        <f t="shared" si="42"/>
        <v xml:space="preserve">       SummaryRating,</v>
      </c>
      <c r="X87" t="str">
        <f t="shared" si="43"/>
        <v xml:space="preserve">       '$SummaryRating',</v>
      </c>
    </row>
    <row r="88" spans="1:24" x14ac:dyDescent="0.25">
      <c r="A88">
        <v>86</v>
      </c>
      <c r="B88" t="s">
        <v>250</v>
      </c>
      <c r="C88">
        <f t="shared" si="25"/>
        <v>12</v>
      </c>
      <c r="D88" s="3">
        <f t="shared" si="23"/>
        <v>30</v>
      </c>
      <c r="E88" s="14" t="str">
        <f t="shared" si="26"/>
        <v xml:space="preserve">SummaryScore                  </v>
      </c>
      <c r="F88" t="str">
        <f t="shared" si="27"/>
        <v>'SummaryScore'</v>
      </c>
      <c r="G88" t="str">
        <f t="shared" si="28"/>
        <v>$SummaryScore</v>
      </c>
      <c r="H88" t="str">
        <f t="shared" si="29"/>
        <v>'$SummaryScore'</v>
      </c>
      <c r="I88">
        <f t="shared" si="30"/>
        <v>15</v>
      </c>
      <c r="J88" s="3">
        <f t="shared" si="24"/>
        <v>33</v>
      </c>
      <c r="K88" s="9" t="str">
        <f t="shared" si="31"/>
        <v xml:space="preserve">localStorage.SummaryScore                  </v>
      </c>
      <c r="L88" t="s">
        <v>258</v>
      </c>
      <c r="M88" t="str">
        <f t="shared" si="32"/>
        <v xml:space="preserve">'$SummaryScore'                  </v>
      </c>
      <c r="N88" t="str">
        <f t="shared" si="33"/>
        <v>$SummaryScore                   = 0       ;// GrandTotal</v>
      </c>
      <c r="O88" t="str">
        <f t="shared" si="34"/>
        <v xml:space="preserve">       $SummaryScore                   = $row["SummaryScore"];</v>
      </c>
      <c r="P88" t="str">
        <f t="shared" si="35"/>
        <v xml:space="preserve">       if (typeof(localStorage.SummaryScore                  )==  "undefined") { localStorage.SummaryScore                   = 0};</v>
      </c>
      <c r="Q88" t="str">
        <f t="shared" si="36"/>
        <v xml:space="preserve">       localStorage.SummaryScore                   = "&lt;?php echo $SummaryScore?&gt;" ;</v>
      </c>
      <c r="R88" t="str">
        <f t="shared" si="37"/>
        <v>$SummaryScore                   =  "$_POST['SummaryScore'] ";</v>
      </c>
      <c r="S88" t="str">
        <f t="shared" si="38"/>
        <v xml:space="preserve">       localStorage.SummaryScore                   =  document.PortersForm.SummaryScore.value;</v>
      </c>
      <c r="T88" t="str">
        <f t="shared" si="39"/>
        <v xml:space="preserve">         document.PortersForm.SummaryScore.value =  localStorage.SummaryScore;</v>
      </c>
      <c r="U88" t="str">
        <f t="shared" si="40"/>
        <v>INT</v>
      </c>
      <c r="V88" t="str">
        <f t="shared" si="41"/>
        <v xml:space="preserve">           SummaryScore  INT NOT NULL,</v>
      </c>
      <c r="W88" t="str">
        <f>"       "&amp;B88&amp;")"</f>
        <v xml:space="preserve">       SummaryScore)</v>
      </c>
      <c r="X88" t="str">
        <f>"       "&amp;H88&amp;")"&amp;CHAR(34)&amp;";"</f>
        <v xml:space="preserve">       '$SummaryScore')";</v>
      </c>
    </row>
    <row r="89" spans="1:24" x14ac:dyDescent="0.25">
      <c r="X89" t="str">
        <f t="shared" si="43"/>
        <v xml:space="preserve">       ,</v>
      </c>
    </row>
    <row r="90" spans="1:24" x14ac:dyDescent="0.25">
      <c r="W90" t="s">
        <v>313</v>
      </c>
    </row>
  </sheetData>
  <pageMargins left="0.7" right="0.7" top="0.75" bottom="0.75" header="0.3" footer="0.3"/>
  <pageSetup paperSize="12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topLeftCell="P1" zoomScaleNormal="100" workbookViewId="0">
      <selection activeCell="P3" sqref="P3"/>
    </sheetView>
  </sheetViews>
  <sheetFormatPr defaultRowHeight="15" x14ac:dyDescent="0.25"/>
  <cols>
    <col min="2" max="2" width="35" bestFit="1" customWidth="1"/>
    <col min="3" max="3" width="5.28515625" bestFit="1" customWidth="1"/>
    <col min="4" max="4" width="6.28515625" style="3" bestFit="1" customWidth="1"/>
    <col min="5" max="5" width="33.140625" style="14" bestFit="1" customWidth="1"/>
    <col min="6" max="6" width="40.5703125" bestFit="1" customWidth="1"/>
    <col min="7" max="8" width="35" customWidth="1"/>
    <col min="9" max="9" width="5.28515625" bestFit="1" customWidth="1"/>
    <col min="10" max="10" width="6.28515625" style="3" bestFit="1" customWidth="1"/>
    <col min="11" max="11" width="45" bestFit="1" customWidth="1"/>
    <col min="12" max="12" width="20.85546875" bestFit="1" customWidth="1"/>
    <col min="13" max="13" width="36.7109375" bestFit="1" customWidth="1"/>
    <col min="14" max="14" width="77.140625" bestFit="1" customWidth="1"/>
    <col min="15" max="15" width="77.140625" customWidth="1"/>
    <col min="16" max="16" width="118.85546875" bestFit="1" customWidth="1"/>
    <col min="17" max="17" width="98.5703125" bestFit="1" customWidth="1"/>
    <col min="18" max="18" width="71.85546875" customWidth="1"/>
    <col min="19" max="19" width="111.140625" bestFit="1" customWidth="1"/>
    <col min="20" max="20" width="111.140625" customWidth="1"/>
    <col min="21" max="21" width="20.85546875" customWidth="1"/>
    <col min="22" max="22" width="131.85546875" bestFit="1" customWidth="1"/>
    <col min="23" max="23" width="46.85546875" bestFit="1" customWidth="1"/>
    <col min="24" max="24" width="55.7109375" bestFit="1" customWidth="1"/>
  </cols>
  <sheetData>
    <row r="1" spans="1:24" ht="37.5" x14ac:dyDescent="0.3">
      <c r="B1" s="2" t="s">
        <v>251</v>
      </c>
      <c r="C1" s="2" t="s">
        <v>262</v>
      </c>
      <c r="D1" s="11" t="s">
        <v>307</v>
      </c>
      <c r="E1" s="10" t="s">
        <v>308</v>
      </c>
      <c r="F1" s="2" t="s">
        <v>305</v>
      </c>
      <c r="G1" s="2" t="s">
        <v>304</v>
      </c>
      <c r="H1" s="2" t="s">
        <v>267</v>
      </c>
      <c r="I1" s="2" t="s">
        <v>262</v>
      </c>
      <c r="J1" s="11" t="s">
        <v>307</v>
      </c>
      <c r="K1" s="2" t="s">
        <v>309</v>
      </c>
      <c r="L1" s="2" t="s">
        <v>252</v>
      </c>
      <c r="M1" s="2" t="s">
        <v>306</v>
      </c>
      <c r="N1" s="2" t="s">
        <v>276</v>
      </c>
      <c r="O1" s="2" t="s">
        <v>845</v>
      </c>
      <c r="P1" s="2" t="s">
        <v>310</v>
      </c>
      <c r="Q1" s="2" t="s">
        <v>278</v>
      </c>
      <c r="R1" s="2" t="s">
        <v>277</v>
      </c>
      <c r="S1" s="2" t="s">
        <v>279</v>
      </c>
      <c r="T1" s="2" t="s">
        <v>280</v>
      </c>
      <c r="U1" s="2" t="s">
        <v>259</v>
      </c>
      <c r="V1" s="2" t="s">
        <v>311</v>
      </c>
      <c r="W1" s="2" t="s">
        <v>312</v>
      </c>
    </row>
    <row r="2" spans="1:24" ht="18.75" x14ac:dyDescent="0.3">
      <c r="B2" s="2"/>
      <c r="C2" s="2"/>
      <c r="D2" s="12"/>
      <c r="E2" s="13"/>
      <c r="F2" s="2"/>
      <c r="G2" s="2"/>
      <c r="H2" s="2"/>
      <c r="I2" s="2"/>
      <c r="J2" s="1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1" t="str">
        <f>"       Create table management_analysis ( application_ref INT NOT NULL, company_reg_no VARCHAR(150) NOT NULL, loan_number INT NOT NULL,"</f>
        <v xml:space="preserve">       Create table management_analysis ( application_ref INT NOT NULL, company_reg_no VARCHAR(150) NOT NULL, loan_number INT NOT NULL,</v>
      </c>
      <c r="W2" t="str">
        <f>"( application_ref, company_reg_no, loan_number, "</f>
        <v xml:space="preserve">( application_ref, company_reg_no, loan_number, </v>
      </c>
      <c r="X2" t="str">
        <f>"       ( '$application_ref', '$company_reg_no', '$loan_number', "</f>
        <v xml:space="preserve">       ( '$application_ref', '$company_reg_no', '$loan_number', </v>
      </c>
    </row>
    <row r="3" spans="1:24" x14ac:dyDescent="0.25">
      <c r="A3">
        <v>1</v>
      </c>
      <c r="B3" t="s">
        <v>344</v>
      </c>
      <c r="C3">
        <f>LEN(B3)</f>
        <v>10</v>
      </c>
      <c r="D3" s="3">
        <f t="shared" ref="D3:D29" si="0">MAX(C:C)</f>
        <v>35</v>
      </c>
      <c r="E3" s="14" t="str">
        <f>B3&amp;REPT(" ",D3-C3)</f>
        <v xml:space="preserve">Commitment                         </v>
      </c>
      <c r="F3" t="str">
        <f>"'"&amp;B3&amp;"'"</f>
        <v>'Commitment'</v>
      </c>
      <c r="G3" t="str">
        <f>"$"&amp;B3</f>
        <v>$Commitment</v>
      </c>
      <c r="H3" t="str">
        <f>"'"&amp;G3&amp;"'"</f>
        <v>'$Commitment'</v>
      </c>
      <c r="I3">
        <f>LEN(H3)</f>
        <v>13</v>
      </c>
      <c r="J3" s="3">
        <f t="shared" ref="J3:J29" si="1">MAX(I:I)</f>
        <v>38</v>
      </c>
      <c r="K3" s="9" t="str">
        <f>"localStorage."&amp;E3</f>
        <v xml:space="preserve">localStorage.Commitment                         </v>
      </c>
      <c r="L3" s="7" t="s">
        <v>341</v>
      </c>
      <c r="M3" t="str">
        <f>H3&amp;REPT(" ",J3-I3)</f>
        <v xml:space="preserve">'$Commitment'                         </v>
      </c>
      <c r="N3" t="str">
        <f>SUBSTITUTE(M3,"'","")&amp;" = "&amp;CHAR(34)&amp;"Deficient "&amp;CHAR(34)&amp;";"&amp;"// "&amp;L3</f>
        <v>$Commitment                          = "Deficient ";// Rating</v>
      </c>
      <c r="O3" t="str">
        <f>SUBSTITUTE(M3,"'","")&amp;" = $row["&amp;CHAR(34)&amp;B3&amp;CHAR(34)&amp;"];"&amp;"// "&amp;L3</f>
        <v>$Commitment                          = $row["Commitment"];// Rating</v>
      </c>
      <c r="P3" t="str">
        <f>"       if ("&amp;"typeof("&amp;K3&amp;")"&amp;"==  "&amp;CHAR(34)&amp;"undefined"&amp;CHAR(34)&amp;") { "&amp;K3&amp;" = "&amp;IF(RIGHT(B3,5)="Score",0,IF(RIGHT(B3,6)="Rating",CHAR(34)&amp;"Medium"&amp;CHAR(34),CHAR(34)&amp;CHAR(34)))&amp;"};"</f>
        <v xml:space="preserve">       if (typeof(localStorage.Commitment                         )==  "undefined") { localStorage.Commitment                          = ""};</v>
      </c>
      <c r="Q3" t="str">
        <f>"       "&amp;K3&amp;" = "&amp;CHAR(34)&amp;"&lt;?php echo "&amp;SUBSTITUTE( H3,"'","")&amp;"?&gt;"&amp;CHAR(34) &amp;";"</f>
        <v xml:space="preserve">       localStorage.Commitment                          = "&lt;?php echo $Commitment?&gt;";</v>
      </c>
      <c r="R3" t="str">
        <f>SUBSTITUTE(M3,"'","")&amp;" =  "&amp;"$_POST["&amp;F3&amp;"] "&amp;";"</f>
        <v>$Commitment                          =  $_POST['Commitment'] ;</v>
      </c>
      <c r="S3" t="str">
        <f>"       "&amp;K3&amp;" =  document.PortersForm."&amp;B3&amp;".value;"</f>
        <v xml:space="preserve">       localStorage.Commitment                          =  document.PortersForm.Commitment.value;</v>
      </c>
      <c r="T3" t="str">
        <f>"         document.PortersForm."&amp;B3&amp;".value"&amp;" =  "&amp;TRIM(K3)&amp;";"</f>
        <v xml:space="preserve">         document.PortersForm.Commitment.value =  localStorage.Commitment;</v>
      </c>
      <c r="U3" t="s">
        <v>371</v>
      </c>
      <c r="V3" t="str">
        <f xml:space="preserve"> "           "&amp;B3&amp;"  "&amp;U3&amp;" NOT NULL,"</f>
        <v xml:space="preserve">           Commitment  VARCHAR(10) NOT NULL,</v>
      </c>
      <c r="W3" t="str">
        <f>"       "&amp;B3&amp;","</f>
        <v xml:space="preserve">       Commitment,</v>
      </c>
      <c r="X3" t="str">
        <f>"       "&amp;H3&amp;","</f>
        <v xml:space="preserve">       '$Commitment',</v>
      </c>
    </row>
    <row r="4" spans="1:24" x14ac:dyDescent="0.25">
      <c r="A4">
        <v>2</v>
      </c>
      <c r="B4" t="s">
        <v>345</v>
      </c>
      <c r="C4">
        <f t="shared" ref="C4:C29" si="2">LEN(B4)</f>
        <v>9</v>
      </c>
      <c r="D4" s="3">
        <f t="shared" si="0"/>
        <v>35</v>
      </c>
      <c r="E4" s="14" t="str">
        <f t="shared" ref="E4:E29" si="3">B4&amp;REPT(" ",D4-C4)</f>
        <v xml:space="preserve">Integrity                          </v>
      </c>
      <c r="F4" t="str">
        <f t="shared" ref="F4:F29" si="4">"'"&amp;B4&amp;"'"</f>
        <v>'Integrity'</v>
      </c>
      <c r="G4" t="str">
        <f t="shared" ref="G4:G29" si="5">"$"&amp;B4</f>
        <v>$Integrity</v>
      </c>
      <c r="H4" t="str">
        <f t="shared" ref="H4:H29" si="6">"'"&amp;G4&amp;"'"</f>
        <v>'$Integrity'</v>
      </c>
      <c r="I4">
        <f t="shared" ref="I4:I29" si="7">LEN(H4)</f>
        <v>12</v>
      </c>
      <c r="J4" s="3">
        <f t="shared" si="1"/>
        <v>38</v>
      </c>
      <c r="K4" s="9" t="str">
        <f t="shared" ref="K4:K29" si="8">"localStorage."&amp;E4</f>
        <v xml:space="preserve">localStorage.Integrity                          </v>
      </c>
      <c r="L4" s="7" t="s">
        <v>341</v>
      </c>
      <c r="M4" t="str">
        <f t="shared" ref="M4:M29" si="9">H4&amp;REPT(" ",J4-I4)</f>
        <v xml:space="preserve">'$Integrity'                          </v>
      </c>
      <c r="N4" t="str">
        <f t="shared" ref="N4:N29" si="10">SUBSTITUTE(M4,"'","")&amp;" = "&amp;CHAR(34)&amp;"Deficient "&amp;CHAR(34)&amp;";"&amp;"// "&amp;L4</f>
        <v>$Integrity                           = "Deficient ";// Rating</v>
      </c>
      <c r="O4" t="str">
        <f t="shared" ref="O4:O29" si="11">SUBSTITUTE(M4,"'","")&amp;" = $row["&amp;CHAR(34)&amp;B4&amp;CHAR(34)&amp;"];"&amp;"// "&amp;L4</f>
        <v>$Integrity                           = $row["Integrity"];// Rating</v>
      </c>
      <c r="P4" t="str">
        <f>"       if ("&amp;"typeof("&amp;K4&amp;")"&amp;"==  "&amp;CHAR(34)&amp;"undefined"&amp;CHAR(34)&amp;") { "&amp;K4&amp;" = "&amp;IF(RIGHT(B4,5)="Score",0,IF(RIGHT(B4,6)="Rating",CHAR(34)&amp;"Medium"&amp;CHAR(34),CHAR(34)&amp;"Performance In Line With Economy"&amp;CHAR(34)))&amp;"};"</f>
        <v xml:space="preserve">       if (typeof(localStorage.Integrity                          )==  "undefined") { localStorage.Integrity                           = "Performance In Line With Economy"};</v>
      </c>
      <c r="Q4" t="str">
        <f t="shared" ref="Q4:Q29" si="12">"       "&amp;K4&amp;" = "&amp;CHAR(34)&amp;"&lt;?php echo "&amp;SUBSTITUTE( H4,"'","")&amp;"?&gt;"&amp;CHAR(34) &amp;";"</f>
        <v xml:space="preserve">       localStorage.Integrity                           = "&lt;?php echo $Integrity?&gt;";</v>
      </c>
      <c r="R4" t="str">
        <f t="shared" ref="R4:R29" si="13">SUBSTITUTE(M4,"'","")&amp;" =  "&amp;"$_POST["&amp;F4&amp;"] "&amp;";"</f>
        <v>$Integrity                           =  $_POST['Integrity'] ;</v>
      </c>
      <c r="S4" t="str">
        <f t="shared" ref="S4:S29" si="14">"       "&amp;K4&amp;" =  document.PortersForm."&amp;B4&amp;".value;"</f>
        <v xml:space="preserve">       localStorage.Integrity                           =  document.PortersForm.Integrity.value;</v>
      </c>
      <c r="T4" t="str">
        <f t="shared" ref="T4:T29" si="15">"         document.PortersForm."&amp;B4&amp;".value"&amp;" =  "&amp;TRIM(K4)&amp;";"</f>
        <v xml:space="preserve">         document.PortersForm.Integrity.value =  localStorage.Integrity;</v>
      </c>
      <c r="U4" t="s">
        <v>371</v>
      </c>
      <c r="V4" t="str">
        <f t="shared" ref="V4:V28" si="16" xml:space="preserve"> "           "&amp;B4&amp;"  "&amp;U4&amp;" NOT NULL,"</f>
        <v xml:space="preserve">           Integrity  VARCHAR(10) NOT NULL,</v>
      </c>
      <c r="W4" t="str">
        <f t="shared" ref="W4:W29" si="17">"       "&amp;B4&amp;","</f>
        <v xml:space="preserve">       Integrity,</v>
      </c>
      <c r="X4" t="str">
        <f t="shared" ref="X4:X29" si="18">"       "&amp;H4&amp;","</f>
        <v xml:space="preserve">       '$Integrity',</v>
      </c>
    </row>
    <row r="5" spans="1:24" x14ac:dyDescent="0.25">
      <c r="A5">
        <v>3</v>
      </c>
      <c r="B5" t="s">
        <v>346</v>
      </c>
      <c r="C5">
        <f t="shared" si="2"/>
        <v>18</v>
      </c>
      <c r="D5" s="3">
        <f t="shared" si="0"/>
        <v>35</v>
      </c>
      <c r="E5" s="14" t="str">
        <f t="shared" si="3"/>
        <v xml:space="preserve">InformationQuality                 </v>
      </c>
      <c r="F5" t="str">
        <f t="shared" si="4"/>
        <v>'InformationQuality'</v>
      </c>
      <c r="G5" t="str">
        <f t="shared" si="5"/>
        <v>$InformationQuality</v>
      </c>
      <c r="H5" t="str">
        <f t="shared" si="6"/>
        <v>'$InformationQuality'</v>
      </c>
      <c r="I5">
        <f t="shared" si="7"/>
        <v>21</v>
      </c>
      <c r="J5" s="3">
        <f t="shared" si="1"/>
        <v>38</v>
      </c>
      <c r="K5" s="9" t="str">
        <f t="shared" si="8"/>
        <v xml:space="preserve">localStorage.InformationQuality                 </v>
      </c>
      <c r="L5" s="7" t="s">
        <v>341</v>
      </c>
      <c r="M5" t="str">
        <f t="shared" si="9"/>
        <v xml:space="preserve">'$InformationQuality'                 </v>
      </c>
      <c r="N5" t="str">
        <f t="shared" si="10"/>
        <v>$InformationQuality                  = "Deficient ";// Rating</v>
      </c>
      <c r="O5" t="str">
        <f t="shared" si="11"/>
        <v>$InformationQuality                  = $row["InformationQuality"];// Rating</v>
      </c>
      <c r="P5" t="str">
        <f t="shared" ref="P5:P29" si="19">"       if ("&amp;"typeof("&amp;K5&amp;")"&amp;"==  "&amp;CHAR(34)&amp;"undefined"&amp;CHAR(34)&amp;") { "&amp;K5&amp;" = "&amp;IF(RIGHT(B5,5)="Score",0,IF(RIGHT(B5,6)="Rating",CHAR(34)&amp;"Medium"&amp;CHAR(34),CHAR(34)&amp;CHAR(34)))&amp;"};"</f>
        <v xml:space="preserve">       if (typeof(localStorage.InformationQuality                 )==  "undefined") { localStorage.InformationQuality                  = ""};</v>
      </c>
      <c r="Q5" t="str">
        <f t="shared" si="12"/>
        <v xml:space="preserve">       localStorage.InformationQuality                  = "&lt;?php echo $InformationQuality?&gt;";</v>
      </c>
      <c r="R5" t="str">
        <f t="shared" si="13"/>
        <v>$InformationQuality                  =  $_POST['InformationQuality'] ;</v>
      </c>
      <c r="S5" t="str">
        <f t="shared" si="14"/>
        <v xml:space="preserve">       localStorage.InformationQuality                  =  document.PortersForm.InformationQuality.value;</v>
      </c>
      <c r="T5" t="str">
        <f t="shared" si="15"/>
        <v xml:space="preserve">         document.PortersForm.InformationQuality.value =  localStorage.InformationQuality;</v>
      </c>
      <c r="U5" t="s">
        <v>371</v>
      </c>
      <c r="V5" t="str">
        <f t="shared" si="16"/>
        <v xml:space="preserve">           InformationQuality  VARCHAR(10) NOT NULL,</v>
      </c>
      <c r="W5" t="str">
        <f t="shared" si="17"/>
        <v xml:space="preserve">       InformationQuality,</v>
      </c>
      <c r="X5" t="str">
        <f t="shared" si="18"/>
        <v xml:space="preserve">       '$InformationQuality',</v>
      </c>
    </row>
    <row r="6" spans="1:24" x14ac:dyDescent="0.25">
      <c r="A6">
        <v>4</v>
      </c>
      <c r="B6" t="s">
        <v>347</v>
      </c>
      <c r="C6">
        <f t="shared" si="2"/>
        <v>10</v>
      </c>
      <c r="D6" s="3">
        <f t="shared" si="0"/>
        <v>35</v>
      </c>
      <c r="E6" s="14" t="str">
        <f t="shared" si="3"/>
        <v xml:space="preserve">Leadership                         </v>
      </c>
      <c r="F6" t="str">
        <f t="shared" si="4"/>
        <v>'Leadership'</v>
      </c>
      <c r="G6" t="str">
        <f t="shared" si="5"/>
        <v>$Leadership</v>
      </c>
      <c r="H6" t="str">
        <f t="shared" si="6"/>
        <v>'$Leadership'</v>
      </c>
      <c r="I6">
        <f t="shared" si="7"/>
        <v>13</v>
      </c>
      <c r="J6" s="3">
        <f t="shared" si="1"/>
        <v>38</v>
      </c>
      <c r="K6" s="9" t="str">
        <f t="shared" si="8"/>
        <v xml:space="preserve">localStorage.Leadership                         </v>
      </c>
      <c r="L6" s="7" t="s">
        <v>341</v>
      </c>
      <c r="M6" t="str">
        <f t="shared" si="9"/>
        <v xml:space="preserve">'$Leadership'                         </v>
      </c>
      <c r="N6" t="str">
        <f t="shared" si="10"/>
        <v>$Leadership                          = "Deficient ";// Rating</v>
      </c>
      <c r="O6" t="str">
        <f t="shared" si="11"/>
        <v>$Leadership                          = $row["Leadership"];// Rating</v>
      </c>
      <c r="P6" t="str">
        <f t="shared" si="19"/>
        <v xml:space="preserve">       if (typeof(localStorage.Leadership                         )==  "undefined") { localStorage.Leadership                          = ""};</v>
      </c>
      <c r="Q6" t="str">
        <f t="shared" si="12"/>
        <v xml:space="preserve">       localStorage.Leadership                          = "&lt;?php echo $Leadership?&gt;";</v>
      </c>
      <c r="R6" t="str">
        <f t="shared" si="13"/>
        <v>$Leadership                          =  $_POST['Leadership'] ;</v>
      </c>
      <c r="S6" t="str">
        <f t="shared" si="14"/>
        <v xml:space="preserve">       localStorage.Leadership                          =  document.PortersForm.Leadership.value;</v>
      </c>
      <c r="T6" t="str">
        <f t="shared" si="15"/>
        <v xml:space="preserve">         document.PortersForm.Leadership.value =  localStorage.Leadership;</v>
      </c>
      <c r="U6" t="s">
        <v>371</v>
      </c>
      <c r="V6" t="str">
        <f t="shared" si="16"/>
        <v xml:space="preserve">           Leadership  VARCHAR(10) NOT NULL,</v>
      </c>
      <c r="W6" t="str">
        <f t="shared" si="17"/>
        <v xml:space="preserve">       Leadership,</v>
      </c>
      <c r="X6" t="str">
        <f t="shared" si="18"/>
        <v xml:space="preserve">       '$Leadership',</v>
      </c>
    </row>
    <row r="7" spans="1:24" x14ac:dyDescent="0.25">
      <c r="A7">
        <v>5</v>
      </c>
      <c r="B7" t="s">
        <v>348</v>
      </c>
      <c r="C7">
        <f t="shared" si="2"/>
        <v>8</v>
      </c>
      <c r="D7" s="3">
        <f t="shared" si="0"/>
        <v>35</v>
      </c>
      <c r="E7" s="14" t="str">
        <f t="shared" si="3"/>
        <v xml:space="preserve">Strategy                           </v>
      </c>
      <c r="F7" t="str">
        <f t="shared" si="4"/>
        <v>'Strategy'</v>
      </c>
      <c r="G7" t="str">
        <f t="shared" si="5"/>
        <v>$Strategy</v>
      </c>
      <c r="H7" t="str">
        <f t="shared" si="6"/>
        <v>'$Strategy'</v>
      </c>
      <c r="I7">
        <f t="shared" si="7"/>
        <v>11</v>
      </c>
      <c r="J7" s="3">
        <f t="shared" si="1"/>
        <v>38</v>
      </c>
      <c r="K7" s="9" t="str">
        <f t="shared" si="8"/>
        <v xml:space="preserve">localStorage.Strategy                           </v>
      </c>
      <c r="L7" s="7" t="s">
        <v>341</v>
      </c>
      <c r="M7" t="str">
        <f t="shared" si="9"/>
        <v xml:space="preserve">'$Strategy'                           </v>
      </c>
      <c r="N7" t="str">
        <f t="shared" si="10"/>
        <v>$Strategy                            = "Deficient ";// Rating</v>
      </c>
      <c r="O7" t="str">
        <f t="shared" si="11"/>
        <v>$Strategy                            = $row["Strategy"];// Rating</v>
      </c>
      <c r="P7" t="str">
        <f t="shared" si="19"/>
        <v xml:space="preserve">       if (typeof(localStorage.Strategy                           )==  "undefined") { localStorage.Strategy                            = ""};</v>
      </c>
      <c r="Q7" t="str">
        <f t="shared" si="12"/>
        <v xml:space="preserve">       localStorage.Strategy                            = "&lt;?php echo $Strategy?&gt;";</v>
      </c>
      <c r="R7" t="str">
        <f t="shared" si="13"/>
        <v>$Strategy                            =  $_POST['Strategy'] ;</v>
      </c>
      <c r="S7" t="str">
        <f t="shared" si="14"/>
        <v xml:space="preserve">       localStorage.Strategy                            =  document.PortersForm.Strategy.value;</v>
      </c>
      <c r="T7" t="str">
        <f t="shared" si="15"/>
        <v xml:space="preserve">         document.PortersForm.Strategy.value =  localStorage.Strategy;</v>
      </c>
      <c r="U7" t="s">
        <v>371</v>
      </c>
      <c r="V7" t="str">
        <f t="shared" si="16"/>
        <v xml:space="preserve">           Strategy  VARCHAR(10) NOT NULL,</v>
      </c>
      <c r="W7" t="str">
        <f t="shared" si="17"/>
        <v xml:space="preserve">       Strategy,</v>
      </c>
      <c r="X7" t="str">
        <f t="shared" si="18"/>
        <v xml:space="preserve">       '$Strategy',</v>
      </c>
    </row>
    <row r="8" spans="1:24" x14ac:dyDescent="0.25">
      <c r="A8">
        <v>6</v>
      </c>
      <c r="B8" t="s">
        <v>349</v>
      </c>
      <c r="C8">
        <f t="shared" si="2"/>
        <v>9</v>
      </c>
      <c r="D8" s="3">
        <f t="shared" si="0"/>
        <v>35</v>
      </c>
      <c r="E8" s="14" t="str">
        <f t="shared" si="3"/>
        <v xml:space="preserve">Structure                          </v>
      </c>
      <c r="F8" t="str">
        <f t="shared" si="4"/>
        <v>'Structure'</v>
      </c>
      <c r="G8" t="str">
        <f t="shared" si="5"/>
        <v>$Structure</v>
      </c>
      <c r="H8" t="str">
        <f t="shared" si="6"/>
        <v>'$Structure'</v>
      </c>
      <c r="I8">
        <f t="shared" si="7"/>
        <v>12</v>
      </c>
      <c r="J8" s="3">
        <f t="shared" si="1"/>
        <v>38</v>
      </c>
      <c r="K8" s="9" t="str">
        <f t="shared" si="8"/>
        <v xml:space="preserve">localStorage.Structure                          </v>
      </c>
      <c r="L8" s="7" t="s">
        <v>341</v>
      </c>
      <c r="M8" t="str">
        <f t="shared" si="9"/>
        <v xml:space="preserve">'$Structure'                          </v>
      </c>
      <c r="N8" t="str">
        <f t="shared" si="10"/>
        <v>$Structure                           = "Deficient ";// Rating</v>
      </c>
      <c r="O8" t="str">
        <f t="shared" si="11"/>
        <v>$Structure                           = $row["Structure"];// Rating</v>
      </c>
      <c r="P8" t="str">
        <f t="shared" si="19"/>
        <v xml:space="preserve">       if (typeof(localStorage.Structure                          )==  "undefined") { localStorage.Structure                           = ""};</v>
      </c>
      <c r="Q8" t="str">
        <f t="shared" si="12"/>
        <v xml:space="preserve">       localStorage.Structure                           = "&lt;?php echo $Structure?&gt;";</v>
      </c>
      <c r="R8" t="str">
        <f t="shared" si="13"/>
        <v>$Structure                           =  $_POST['Structure'] ;</v>
      </c>
      <c r="S8" t="str">
        <f t="shared" si="14"/>
        <v xml:space="preserve">       localStorage.Structure                           =  document.PortersForm.Structure.value;</v>
      </c>
      <c r="T8" t="str">
        <f t="shared" si="15"/>
        <v xml:space="preserve">         document.PortersForm.Structure.value =  localStorage.Structure;</v>
      </c>
      <c r="U8" t="s">
        <v>371</v>
      </c>
      <c r="V8" t="str">
        <f t="shared" si="16"/>
        <v xml:space="preserve">           Structure  VARCHAR(10) NOT NULL,</v>
      </c>
      <c r="W8" t="str">
        <f t="shared" si="17"/>
        <v xml:space="preserve">       Structure,</v>
      </c>
      <c r="X8" t="str">
        <f t="shared" si="18"/>
        <v xml:space="preserve">       '$Structure',</v>
      </c>
    </row>
    <row r="9" spans="1:24" x14ac:dyDescent="0.25">
      <c r="A9">
        <v>7</v>
      </c>
      <c r="B9" t="s">
        <v>350</v>
      </c>
      <c r="C9">
        <f t="shared" si="2"/>
        <v>10</v>
      </c>
      <c r="D9" s="3">
        <f t="shared" si="0"/>
        <v>35</v>
      </c>
      <c r="E9" s="14" t="str">
        <f t="shared" si="3"/>
        <v xml:space="preserve">Management                         </v>
      </c>
      <c r="F9" t="str">
        <f t="shared" si="4"/>
        <v>'Management'</v>
      </c>
      <c r="G9" t="str">
        <f t="shared" si="5"/>
        <v>$Management</v>
      </c>
      <c r="H9" t="str">
        <f t="shared" si="6"/>
        <v>'$Management'</v>
      </c>
      <c r="I9">
        <f t="shared" si="7"/>
        <v>13</v>
      </c>
      <c r="J9" s="3">
        <f t="shared" si="1"/>
        <v>38</v>
      </c>
      <c r="K9" s="9" t="str">
        <f t="shared" si="8"/>
        <v xml:space="preserve">localStorage.Management                         </v>
      </c>
      <c r="L9" s="7" t="s">
        <v>341</v>
      </c>
      <c r="M9" t="str">
        <f t="shared" si="9"/>
        <v xml:space="preserve">'$Management'                         </v>
      </c>
      <c r="N9" t="str">
        <f t="shared" si="10"/>
        <v>$Management                          = "Deficient ";// Rating</v>
      </c>
      <c r="O9" t="str">
        <f t="shared" si="11"/>
        <v>$Management                          = $row["Management"];// Rating</v>
      </c>
      <c r="P9" t="str">
        <f t="shared" si="19"/>
        <v xml:space="preserve">       if (typeof(localStorage.Management                         )==  "undefined") { localStorage.Management                          = ""};</v>
      </c>
      <c r="Q9" t="str">
        <f t="shared" si="12"/>
        <v xml:space="preserve">       localStorage.Management                          = "&lt;?php echo $Management?&gt;";</v>
      </c>
      <c r="R9" t="str">
        <f t="shared" si="13"/>
        <v>$Management                          =  $_POST['Management'] ;</v>
      </c>
      <c r="S9" t="str">
        <f t="shared" si="14"/>
        <v xml:space="preserve">       localStorage.Management                          =  document.PortersForm.Management.value;</v>
      </c>
      <c r="T9" t="str">
        <f t="shared" si="15"/>
        <v xml:space="preserve">         document.PortersForm.Management.value =  localStorage.Management;</v>
      </c>
      <c r="U9" t="s">
        <v>371</v>
      </c>
      <c r="V9" t="str">
        <f t="shared" si="16"/>
        <v xml:space="preserve">           Management  VARCHAR(10) NOT NULL,</v>
      </c>
      <c r="W9" t="str">
        <f t="shared" si="17"/>
        <v xml:space="preserve">       Management,</v>
      </c>
      <c r="X9" t="str">
        <f t="shared" si="18"/>
        <v xml:space="preserve">       '$Management',</v>
      </c>
    </row>
    <row r="10" spans="1:24" x14ac:dyDescent="0.25">
      <c r="A10">
        <v>8</v>
      </c>
      <c r="B10" t="s">
        <v>351</v>
      </c>
      <c r="C10">
        <f t="shared" si="2"/>
        <v>18</v>
      </c>
      <c r="D10" s="3">
        <f t="shared" si="0"/>
        <v>35</v>
      </c>
      <c r="E10" s="14" t="str">
        <f t="shared" si="3"/>
        <v xml:space="preserve">SuccessionPlanning                 </v>
      </c>
      <c r="F10" t="str">
        <f t="shared" si="4"/>
        <v>'SuccessionPlanning'</v>
      </c>
      <c r="G10" t="str">
        <f t="shared" si="5"/>
        <v>$SuccessionPlanning</v>
      </c>
      <c r="H10" t="str">
        <f t="shared" si="6"/>
        <v>'$SuccessionPlanning'</v>
      </c>
      <c r="I10">
        <f t="shared" si="7"/>
        <v>21</v>
      </c>
      <c r="J10" s="3">
        <f t="shared" si="1"/>
        <v>38</v>
      </c>
      <c r="K10" s="9" t="str">
        <f t="shared" si="8"/>
        <v xml:space="preserve">localStorage.SuccessionPlanning                 </v>
      </c>
      <c r="L10" s="7" t="s">
        <v>341</v>
      </c>
      <c r="M10" t="str">
        <f t="shared" si="9"/>
        <v xml:space="preserve">'$SuccessionPlanning'                 </v>
      </c>
      <c r="N10" t="str">
        <f t="shared" si="10"/>
        <v>$SuccessionPlanning                  = "Deficient ";// Rating</v>
      </c>
      <c r="O10" t="str">
        <f t="shared" si="11"/>
        <v>$SuccessionPlanning                  = $row["SuccessionPlanning"];// Rating</v>
      </c>
      <c r="P10" t="str">
        <f t="shared" si="19"/>
        <v xml:space="preserve">       if (typeof(localStorage.SuccessionPlanning                 )==  "undefined") { localStorage.SuccessionPlanning                  = ""};</v>
      </c>
      <c r="Q10" t="str">
        <f t="shared" si="12"/>
        <v xml:space="preserve">       localStorage.SuccessionPlanning                  = "&lt;?php echo $SuccessionPlanning?&gt;";</v>
      </c>
      <c r="R10" t="str">
        <f t="shared" si="13"/>
        <v>$SuccessionPlanning                  =  $_POST['SuccessionPlanning'] ;</v>
      </c>
      <c r="S10" t="str">
        <f t="shared" si="14"/>
        <v xml:space="preserve">       localStorage.SuccessionPlanning                  =  document.PortersForm.SuccessionPlanning.value;</v>
      </c>
      <c r="T10" t="str">
        <f>"         document.PortersForm."&amp;B10&amp;".value"&amp;" =  "&amp;TRIM(K10)&amp;";"</f>
        <v xml:space="preserve">         document.PortersForm.SuccessionPlanning.value =  localStorage.SuccessionPlanning;</v>
      </c>
      <c r="U10" t="s">
        <v>371</v>
      </c>
      <c r="V10" t="str">
        <f t="shared" si="16"/>
        <v xml:space="preserve">           SuccessionPlanning  VARCHAR(10) NOT NULL,</v>
      </c>
      <c r="W10" t="str">
        <f t="shared" si="17"/>
        <v xml:space="preserve">       SuccessionPlanning,</v>
      </c>
      <c r="X10" t="str">
        <f t="shared" si="18"/>
        <v xml:space="preserve">       '$SuccessionPlanning',</v>
      </c>
    </row>
    <row r="11" spans="1:24" x14ac:dyDescent="0.25">
      <c r="A11">
        <v>9</v>
      </c>
      <c r="B11" t="s">
        <v>352</v>
      </c>
      <c r="C11">
        <f t="shared" si="2"/>
        <v>22</v>
      </c>
      <c r="D11" s="3">
        <f t="shared" si="0"/>
        <v>35</v>
      </c>
      <c r="E11" s="14" t="str">
        <f t="shared" si="3"/>
        <v xml:space="preserve">OrganisationalPlanning             </v>
      </c>
      <c r="F11" t="str">
        <f t="shared" si="4"/>
        <v>'OrganisationalPlanning'</v>
      </c>
      <c r="G11" t="str">
        <f t="shared" si="5"/>
        <v>$OrganisationalPlanning</v>
      </c>
      <c r="H11" t="str">
        <f t="shared" si="6"/>
        <v>'$OrganisationalPlanning'</v>
      </c>
      <c r="I11">
        <f t="shared" si="7"/>
        <v>25</v>
      </c>
      <c r="J11" s="3">
        <f t="shared" si="1"/>
        <v>38</v>
      </c>
      <c r="K11" s="9" t="str">
        <f t="shared" si="8"/>
        <v xml:space="preserve">localStorage.OrganisationalPlanning             </v>
      </c>
      <c r="L11" s="7" t="s">
        <v>341</v>
      </c>
      <c r="M11" t="str">
        <f t="shared" si="9"/>
        <v xml:space="preserve">'$OrganisationalPlanning'             </v>
      </c>
      <c r="N11" t="str">
        <f t="shared" si="10"/>
        <v>$OrganisationalPlanning              = "Deficient ";// Rating</v>
      </c>
      <c r="O11" t="str">
        <f t="shared" si="11"/>
        <v>$OrganisationalPlanning              = $row["OrganisationalPlanning"];// Rating</v>
      </c>
      <c r="P11" t="str">
        <f t="shared" si="19"/>
        <v xml:space="preserve">       if (typeof(localStorage.OrganisationalPlanning             )==  "undefined") { localStorage.OrganisationalPlanning              = ""};</v>
      </c>
      <c r="Q11" t="str">
        <f t="shared" si="12"/>
        <v xml:space="preserve">       localStorage.OrganisationalPlanning              = "&lt;?php echo $OrganisationalPlanning?&gt;";</v>
      </c>
      <c r="R11" t="str">
        <f t="shared" si="13"/>
        <v>$OrganisationalPlanning              =  $_POST['OrganisationalPlanning'] ;</v>
      </c>
      <c r="S11" t="str">
        <f t="shared" si="14"/>
        <v xml:space="preserve">       localStorage.OrganisationalPlanning              =  document.PortersForm.OrganisationalPlanning.value;</v>
      </c>
      <c r="T11" t="str">
        <f t="shared" si="15"/>
        <v xml:space="preserve">         document.PortersForm.OrganisationalPlanning.value =  localStorage.OrganisationalPlanning;</v>
      </c>
      <c r="U11" t="s">
        <v>371</v>
      </c>
      <c r="V11" t="str">
        <f t="shared" si="16"/>
        <v xml:space="preserve">           OrganisationalPlanning  VARCHAR(10) NOT NULL,</v>
      </c>
      <c r="W11" t="str">
        <f t="shared" si="17"/>
        <v xml:space="preserve">       OrganisationalPlanning,</v>
      </c>
      <c r="X11" t="str">
        <f t="shared" si="18"/>
        <v xml:space="preserve">       '$OrganisationalPlanning',</v>
      </c>
    </row>
    <row r="12" spans="1:24" x14ac:dyDescent="0.25">
      <c r="A12">
        <v>10</v>
      </c>
      <c r="B12" t="s">
        <v>353</v>
      </c>
      <c r="C12">
        <f t="shared" si="2"/>
        <v>17</v>
      </c>
      <c r="D12" s="3">
        <f t="shared" si="0"/>
        <v>35</v>
      </c>
      <c r="E12" s="14" t="str">
        <f t="shared" si="3"/>
        <v xml:space="preserve">CommitmentComment                  </v>
      </c>
      <c r="F12" t="str">
        <f t="shared" si="4"/>
        <v>'CommitmentComment'</v>
      </c>
      <c r="G12" t="str">
        <f t="shared" si="5"/>
        <v>$CommitmentComment</v>
      </c>
      <c r="H12" t="str">
        <f t="shared" si="6"/>
        <v>'$CommitmentComment'</v>
      </c>
      <c r="I12">
        <f t="shared" si="7"/>
        <v>20</v>
      </c>
      <c r="J12" s="3">
        <f t="shared" si="1"/>
        <v>38</v>
      </c>
      <c r="K12" s="9" t="str">
        <f t="shared" si="8"/>
        <v xml:space="preserve">localStorage.CommitmentComment                  </v>
      </c>
      <c r="L12" s="7" t="s">
        <v>342</v>
      </c>
      <c r="M12" t="str">
        <f t="shared" si="9"/>
        <v xml:space="preserve">'$CommitmentComment'                  </v>
      </c>
      <c r="N12" t="str">
        <f t="shared" si="10"/>
        <v>$CommitmentComment                   = "Deficient ";// Justification</v>
      </c>
      <c r="O12" t="str">
        <f t="shared" si="11"/>
        <v>$CommitmentComment                   = $row["CommitmentComment"];// Justification</v>
      </c>
      <c r="P12" t="str">
        <f t="shared" si="19"/>
        <v xml:space="preserve">       if (typeof(localStorage.CommitmentComment                  )==  "undefined") { localStorage.CommitmentComment                   = ""};</v>
      </c>
      <c r="Q12" t="str">
        <f t="shared" si="12"/>
        <v xml:space="preserve">       localStorage.CommitmentComment                   = "&lt;?php echo $CommitmentComment?&gt;";</v>
      </c>
      <c r="R12" t="str">
        <f t="shared" si="13"/>
        <v>$CommitmentComment                   =  $_POST['CommitmentComment'] ;</v>
      </c>
      <c r="S12" t="str">
        <f t="shared" si="14"/>
        <v xml:space="preserve">       localStorage.CommitmentComment                   =  document.PortersForm.CommitmentComment.value;</v>
      </c>
      <c r="T12" t="str">
        <f t="shared" si="15"/>
        <v xml:space="preserve">         document.PortersForm.CommitmentComment.value =  localStorage.CommitmentComment;</v>
      </c>
      <c r="U12" t="s">
        <v>372</v>
      </c>
      <c r="V12" t="str">
        <f t="shared" si="16"/>
        <v xml:space="preserve">           CommitmentComment  VARCHAR(150) NOT NULL,</v>
      </c>
      <c r="W12" t="str">
        <f t="shared" si="17"/>
        <v xml:space="preserve">       CommitmentComment,</v>
      </c>
      <c r="X12" t="str">
        <f t="shared" si="18"/>
        <v xml:space="preserve">       '$CommitmentComment',</v>
      </c>
    </row>
    <row r="13" spans="1:24" x14ac:dyDescent="0.25">
      <c r="A13">
        <v>11</v>
      </c>
      <c r="B13" t="s">
        <v>354</v>
      </c>
      <c r="C13">
        <f t="shared" si="2"/>
        <v>16</v>
      </c>
      <c r="D13" s="3">
        <f t="shared" si="0"/>
        <v>35</v>
      </c>
      <c r="E13" s="14" t="str">
        <f t="shared" si="3"/>
        <v xml:space="preserve">IntegrityComment                   </v>
      </c>
      <c r="F13" t="str">
        <f t="shared" si="4"/>
        <v>'IntegrityComment'</v>
      </c>
      <c r="G13" t="str">
        <f t="shared" si="5"/>
        <v>$IntegrityComment</v>
      </c>
      <c r="H13" t="str">
        <f t="shared" si="6"/>
        <v>'$IntegrityComment'</v>
      </c>
      <c r="I13">
        <f t="shared" si="7"/>
        <v>19</v>
      </c>
      <c r="J13" s="3">
        <f t="shared" si="1"/>
        <v>38</v>
      </c>
      <c r="K13" s="9" t="str">
        <f t="shared" si="8"/>
        <v xml:space="preserve">localStorage.IntegrityComment                   </v>
      </c>
      <c r="L13" s="7" t="s">
        <v>342</v>
      </c>
      <c r="M13" t="str">
        <f t="shared" si="9"/>
        <v xml:space="preserve">'$IntegrityComment'                   </v>
      </c>
      <c r="N13" t="str">
        <f t="shared" si="10"/>
        <v>$IntegrityComment                    = "Deficient ";// Justification</v>
      </c>
      <c r="O13" t="str">
        <f t="shared" si="11"/>
        <v>$IntegrityComment                    = $row["IntegrityComment"];// Justification</v>
      </c>
      <c r="P13" t="str">
        <f t="shared" si="19"/>
        <v xml:space="preserve">       if (typeof(localStorage.IntegrityComment                   )==  "undefined") { localStorage.IntegrityComment                    = ""};</v>
      </c>
      <c r="Q13" t="str">
        <f t="shared" si="12"/>
        <v xml:space="preserve">       localStorage.IntegrityComment                    = "&lt;?php echo $IntegrityComment?&gt;";</v>
      </c>
      <c r="R13" t="str">
        <f t="shared" si="13"/>
        <v>$IntegrityComment                    =  $_POST['IntegrityComment'] ;</v>
      </c>
      <c r="S13" t="str">
        <f t="shared" si="14"/>
        <v xml:space="preserve">       localStorage.IntegrityComment                    =  document.PortersForm.IntegrityComment.value;</v>
      </c>
      <c r="T13" t="str">
        <f t="shared" si="15"/>
        <v xml:space="preserve">         document.PortersForm.IntegrityComment.value =  localStorage.IntegrityComment;</v>
      </c>
      <c r="U13" t="s">
        <v>372</v>
      </c>
      <c r="V13" t="str">
        <f t="shared" si="16"/>
        <v xml:space="preserve">           IntegrityComment  VARCHAR(150) NOT NULL,</v>
      </c>
      <c r="W13" t="str">
        <f t="shared" si="17"/>
        <v xml:space="preserve">       IntegrityComment,</v>
      </c>
      <c r="X13" t="str">
        <f t="shared" si="18"/>
        <v xml:space="preserve">       '$IntegrityComment',</v>
      </c>
    </row>
    <row r="14" spans="1:24" x14ac:dyDescent="0.25">
      <c r="A14">
        <v>12</v>
      </c>
      <c r="B14" t="s">
        <v>355</v>
      </c>
      <c r="C14">
        <f t="shared" si="2"/>
        <v>25</v>
      </c>
      <c r="D14" s="3">
        <f t="shared" si="0"/>
        <v>35</v>
      </c>
      <c r="E14" s="14" t="str">
        <f t="shared" si="3"/>
        <v xml:space="preserve">InformationQualityComment          </v>
      </c>
      <c r="F14" t="str">
        <f t="shared" si="4"/>
        <v>'InformationQualityComment'</v>
      </c>
      <c r="G14" t="str">
        <f t="shared" si="5"/>
        <v>$InformationQualityComment</v>
      </c>
      <c r="H14" t="str">
        <f t="shared" si="6"/>
        <v>'$InformationQualityComment'</v>
      </c>
      <c r="I14">
        <f t="shared" si="7"/>
        <v>28</v>
      </c>
      <c r="J14" s="3">
        <f t="shared" si="1"/>
        <v>38</v>
      </c>
      <c r="K14" s="9" t="str">
        <f t="shared" si="8"/>
        <v xml:space="preserve">localStorage.InformationQualityComment          </v>
      </c>
      <c r="L14" s="7" t="s">
        <v>342</v>
      </c>
      <c r="M14" t="str">
        <f t="shared" si="9"/>
        <v xml:space="preserve">'$InformationQualityComment'          </v>
      </c>
      <c r="N14" t="str">
        <f t="shared" si="10"/>
        <v>$InformationQualityComment           = "Deficient ";// Justification</v>
      </c>
      <c r="O14" t="str">
        <f t="shared" si="11"/>
        <v>$InformationQualityComment           = $row["InformationQualityComment"];// Justification</v>
      </c>
      <c r="P14" t="str">
        <f t="shared" si="19"/>
        <v xml:space="preserve">       if (typeof(localStorage.InformationQualityComment          )==  "undefined") { localStorage.InformationQualityComment           = ""};</v>
      </c>
      <c r="Q14" t="str">
        <f t="shared" si="12"/>
        <v xml:space="preserve">       localStorage.InformationQualityComment           = "&lt;?php echo $InformationQualityComment?&gt;";</v>
      </c>
      <c r="R14" t="str">
        <f t="shared" si="13"/>
        <v>$InformationQualityComment           =  $_POST['InformationQualityComment'] ;</v>
      </c>
      <c r="S14" t="str">
        <f t="shared" si="14"/>
        <v xml:space="preserve">       localStorage.InformationQualityComment           =  document.PortersForm.InformationQualityComment.value;</v>
      </c>
      <c r="T14" t="str">
        <f t="shared" si="15"/>
        <v xml:space="preserve">         document.PortersForm.InformationQualityComment.value =  localStorage.InformationQualityComment;</v>
      </c>
      <c r="U14" t="s">
        <v>372</v>
      </c>
      <c r="V14" t="str">
        <f t="shared" si="16"/>
        <v xml:space="preserve">           InformationQualityComment  VARCHAR(150) NOT NULL,</v>
      </c>
      <c r="W14" t="str">
        <f t="shared" si="17"/>
        <v xml:space="preserve">       InformationQualityComment,</v>
      </c>
      <c r="X14" t="str">
        <f t="shared" si="18"/>
        <v xml:space="preserve">       '$InformationQualityComment',</v>
      </c>
    </row>
    <row r="15" spans="1:24" x14ac:dyDescent="0.25">
      <c r="A15">
        <v>13</v>
      </c>
      <c r="B15" t="s">
        <v>356</v>
      </c>
      <c r="C15">
        <f t="shared" si="2"/>
        <v>17</v>
      </c>
      <c r="D15" s="3">
        <f t="shared" si="0"/>
        <v>35</v>
      </c>
      <c r="E15" s="14" t="str">
        <f t="shared" si="3"/>
        <v xml:space="preserve">LeadershipComment                  </v>
      </c>
      <c r="F15" t="str">
        <f t="shared" si="4"/>
        <v>'LeadershipComment'</v>
      </c>
      <c r="G15" t="str">
        <f t="shared" si="5"/>
        <v>$LeadershipComment</v>
      </c>
      <c r="H15" t="str">
        <f t="shared" si="6"/>
        <v>'$LeadershipComment'</v>
      </c>
      <c r="I15">
        <f t="shared" si="7"/>
        <v>20</v>
      </c>
      <c r="J15" s="3">
        <f t="shared" si="1"/>
        <v>38</v>
      </c>
      <c r="K15" s="9" t="str">
        <f t="shared" si="8"/>
        <v xml:space="preserve">localStorage.LeadershipComment                  </v>
      </c>
      <c r="L15" s="7" t="s">
        <v>342</v>
      </c>
      <c r="M15" t="str">
        <f t="shared" si="9"/>
        <v xml:space="preserve">'$LeadershipComment'                  </v>
      </c>
      <c r="N15" t="str">
        <f t="shared" si="10"/>
        <v>$LeadershipComment                   = "Deficient ";// Justification</v>
      </c>
      <c r="O15" t="str">
        <f t="shared" si="11"/>
        <v>$LeadershipComment                   = $row["LeadershipComment"];// Justification</v>
      </c>
      <c r="P15" t="str">
        <f t="shared" si="19"/>
        <v xml:space="preserve">       if (typeof(localStorage.LeadershipComment                  )==  "undefined") { localStorage.LeadershipComment                   = ""};</v>
      </c>
      <c r="Q15" t="str">
        <f t="shared" si="12"/>
        <v xml:space="preserve">       localStorage.LeadershipComment                   = "&lt;?php echo $LeadershipComment?&gt;";</v>
      </c>
      <c r="R15" t="str">
        <f t="shared" si="13"/>
        <v>$LeadershipComment                   =  $_POST['LeadershipComment'] ;</v>
      </c>
      <c r="S15" t="str">
        <f t="shared" si="14"/>
        <v xml:space="preserve">       localStorage.LeadershipComment                   =  document.PortersForm.LeadershipComment.value;</v>
      </c>
      <c r="T15" t="str">
        <f t="shared" si="15"/>
        <v xml:space="preserve">         document.PortersForm.LeadershipComment.value =  localStorage.LeadershipComment;</v>
      </c>
      <c r="U15" t="s">
        <v>372</v>
      </c>
      <c r="V15" t="str">
        <f t="shared" si="16"/>
        <v xml:space="preserve">           LeadershipComment  VARCHAR(150) NOT NULL,</v>
      </c>
      <c r="W15" t="str">
        <f t="shared" si="17"/>
        <v xml:space="preserve">       LeadershipComment,</v>
      </c>
      <c r="X15" t="str">
        <f t="shared" si="18"/>
        <v xml:space="preserve">       '$LeadershipComment',</v>
      </c>
    </row>
    <row r="16" spans="1:24" x14ac:dyDescent="0.25">
      <c r="A16">
        <v>14</v>
      </c>
      <c r="B16" t="s">
        <v>357</v>
      </c>
      <c r="C16">
        <f t="shared" si="2"/>
        <v>15</v>
      </c>
      <c r="D16" s="3">
        <f t="shared" si="0"/>
        <v>35</v>
      </c>
      <c r="E16" s="14" t="str">
        <f t="shared" si="3"/>
        <v xml:space="preserve">StrategyComment                    </v>
      </c>
      <c r="F16" t="str">
        <f t="shared" si="4"/>
        <v>'StrategyComment'</v>
      </c>
      <c r="G16" t="str">
        <f t="shared" si="5"/>
        <v>$StrategyComment</v>
      </c>
      <c r="H16" t="str">
        <f t="shared" si="6"/>
        <v>'$StrategyComment'</v>
      </c>
      <c r="I16">
        <f t="shared" si="7"/>
        <v>18</v>
      </c>
      <c r="J16" s="3">
        <f t="shared" si="1"/>
        <v>38</v>
      </c>
      <c r="K16" s="9" t="str">
        <f t="shared" si="8"/>
        <v xml:space="preserve">localStorage.StrategyComment                    </v>
      </c>
      <c r="L16" s="7" t="s">
        <v>342</v>
      </c>
      <c r="M16" t="str">
        <f t="shared" si="9"/>
        <v xml:space="preserve">'$StrategyComment'                    </v>
      </c>
      <c r="N16" t="str">
        <f t="shared" si="10"/>
        <v>$StrategyComment                     = "Deficient ";// Justification</v>
      </c>
      <c r="O16" t="str">
        <f t="shared" si="11"/>
        <v>$StrategyComment                     = $row["StrategyComment"];// Justification</v>
      </c>
      <c r="P16" t="str">
        <f t="shared" si="19"/>
        <v xml:space="preserve">       if (typeof(localStorage.StrategyComment                    )==  "undefined") { localStorage.StrategyComment                     = ""};</v>
      </c>
      <c r="Q16" t="str">
        <f t="shared" si="12"/>
        <v xml:space="preserve">       localStorage.StrategyComment                     = "&lt;?php echo $StrategyComment?&gt;";</v>
      </c>
      <c r="R16" t="str">
        <f t="shared" si="13"/>
        <v>$StrategyComment                     =  $_POST['StrategyComment'] ;</v>
      </c>
      <c r="S16" t="str">
        <f t="shared" si="14"/>
        <v xml:space="preserve">       localStorage.StrategyComment                     =  document.PortersForm.StrategyComment.value;</v>
      </c>
      <c r="T16" t="str">
        <f t="shared" si="15"/>
        <v xml:space="preserve">         document.PortersForm.StrategyComment.value =  localStorage.StrategyComment;</v>
      </c>
      <c r="U16" t="s">
        <v>372</v>
      </c>
      <c r="V16" t="str">
        <f t="shared" si="16"/>
        <v xml:space="preserve">           StrategyComment  VARCHAR(150) NOT NULL,</v>
      </c>
      <c r="W16" t="str">
        <f t="shared" si="17"/>
        <v xml:space="preserve">       StrategyComment,</v>
      </c>
      <c r="X16" t="str">
        <f t="shared" si="18"/>
        <v xml:space="preserve">       '$StrategyComment',</v>
      </c>
    </row>
    <row r="17" spans="1:24" x14ac:dyDescent="0.25">
      <c r="A17">
        <v>15</v>
      </c>
      <c r="B17" t="s">
        <v>358</v>
      </c>
      <c r="C17">
        <f t="shared" si="2"/>
        <v>16</v>
      </c>
      <c r="D17" s="3">
        <f t="shared" si="0"/>
        <v>35</v>
      </c>
      <c r="E17" s="14" t="str">
        <f t="shared" si="3"/>
        <v xml:space="preserve">StructureComment                   </v>
      </c>
      <c r="F17" t="str">
        <f t="shared" si="4"/>
        <v>'StructureComment'</v>
      </c>
      <c r="G17" t="str">
        <f t="shared" si="5"/>
        <v>$StructureComment</v>
      </c>
      <c r="H17" t="str">
        <f t="shared" si="6"/>
        <v>'$StructureComment'</v>
      </c>
      <c r="I17">
        <f t="shared" si="7"/>
        <v>19</v>
      </c>
      <c r="J17" s="3">
        <f t="shared" si="1"/>
        <v>38</v>
      </c>
      <c r="K17" s="9" t="str">
        <f t="shared" si="8"/>
        <v xml:space="preserve">localStorage.StructureComment                   </v>
      </c>
      <c r="L17" s="7" t="s">
        <v>342</v>
      </c>
      <c r="M17" t="str">
        <f t="shared" si="9"/>
        <v xml:space="preserve">'$StructureComment'                   </v>
      </c>
      <c r="N17" t="str">
        <f t="shared" si="10"/>
        <v>$StructureComment                    = "Deficient ";// Justification</v>
      </c>
      <c r="O17" t="str">
        <f t="shared" si="11"/>
        <v>$StructureComment                    = $row["StructureComment"];// Justification</v>
      </c>
      <c r="P17" t="str">
        <f t="shared" si="19"/>
        <v xml:space="preserve">       if (typeof(localStorage.StructureComment                   )==  "undefined") { localStorage.StructureComment                    = ""};</v>
      </c>
      <c r="Q17" t="str">
        <f t="shared" si="12"/>
        <v xml:space="preserve">       localStorage.StructureComment                    = "&lt;?php echo $StructureComment?&gt;";</v>
      </c>
      <c r="R17" t="str">
        <f t="shared" si="13"/>
        <v>$StructureComment                    =  $_POST['StructureComment'] ;</v>
      </c>
      <c r="S17" t="str">
        <f t="shared" si="14"/>
        <v xml:space="preserve">       localStorage.StructureComment                    =  document.PortersForm.StructureComment.value;</v>
      </c>
      <c r="T17" t="str">
        <f t="shared" si="15"/>
        <v xml:space="preserve">         document.PortersForm.StructureComment.value =  localStorage.StructureComment;</v>
      </c>
      <c r="U17" t="s">
        <v>372</v>
      </c>
      <c r="V17" t="str">
        <f t="shared" si="16"/>
        <v xml:space="preserve">           StructureComment  VARCHAR(150) NOT NULL,</v>
      </c>
      <c r="W17" t="str">
        <f t="shared" si="17"/>
        <v xml:space="preserve">       StructureComment,</v>
      </c>
      <c r="X17" t="str">
        <f t="shared" si="18"/>
        <v xml:space="preserve">       '$StructureComment',</v>
      </c>
    </row>
    <row r="18" spans="1:24" x14ac:dyDescent="0.25">
      <c r="A18">
        <v>16</v>
      </c>
      <c r="B18" t="s">
        <v>359</v>
      </c>
      <c r="C18">
        <f t="shared" si="2"/>
        <v>17</v>
      </c>
      <c r="D18" s="3">
        <f t="shared" si="0"/>
        <v>35</v>
      </c>
      <c r="E18" s="14" t="str">
        <f t="shared" si="3"/>
        <v xml:space="preserve">ManagementComment                  </v>
      </c>
      <c r="F18" t="str">
        <f t="shared" si="4"/>
        <v>'ManagementComment'</v>
      </c>
      <c r="G18" t="str">
        <f t="shared" si="5"/>
        <v>$ManagementComment</v>
      </c>
      <c r="H18" t="str">
        <f t="shared" si="6"/>
        <v>'$ManagementComment'</v>
      </c>
      <c r="I18">
        <f t="shared" si="7"/>
        <v>20</v>
      </c>
      <c r="J18" s="3">
        <f t="shared" si="1"/>
        <v>38</v>
      </c>
      <c r="K18" s="9" t="str">
        <f t="shared" si="8"/>
        <v xml:space="preserve">localStorage.ManagementComment                  </v>
      </c>
      <c r="L18" s="7" t="s">
        <v>342</v>
      </c>
      <c r="M18" t="str">
        <f t="shared" si="9"/>
        <v xml:space="preserve">'$ManagementComment'                  </v>
      </c>
      <c r="N18" t="str">
        <f t="shared" si="10"/>
        <v>$ManagementComment                   = "Deficient ";// Justification</v>
      </c>
      <c r="O18" t="str">
        <f t="shared" si="11"/>
        <v>$ManagementComment                   = $row["ManagementComment"];// Justification</v>
      </c>
      <c r="P18" t="str">
        <f t="shared" si="19"/>
        <v xml:space="preserve">       if (typeof(localStorage.ManagementComment                  )==  "undefined") { localStorage.ManagementComment                   = ""};</v>
      </c>
      <c r="Q18" t="str">
        <f t="shared" si="12"/>
        <v xml:space="preserve">       localStorage.ManagementComment                   = "&lt;?php echo $ManagementComment?&gt;";</v>
      </c>
      <c r="R18" t="str">
        <f t="shared" si="13"/>
        <v>$ManagementComment                   =  $_POST['ManagementComment'] ;</v>
      </c>
      <c r="S18" t="str">
        <f t="shared" si="14"/>
        <v xml:space="preserve">       localStorage.ManagementComment                   =  document.PortersForm.ManagementComment.value;</v>
      </c>
      <c r="T18" t="str">
        <f t="shared" si="15"/>
        <v xml:space="preserve">         document.PortersForm.ManagementComment.value =  localStorage.ManagementComment;</v>
      </c>
      <c r="U18" t="s">
        <v>372</v>
      </c>
      <c r="V18" t="str">
        <f t="shared" si="16"/>
        <v xml:space="preserve">           ManagementComment  VARCHAR(150) NOT NULL,</v>
      </c>
      <c r="W18" t="str">
        <f t="shared" si="17"/>
        <v xml:space="preserve">       ManagementComment,</v>
      </c>
      <c r="X18" t="str">
        <f t="shared" si="18"/>
        <v xml:space="preserve">       '$ManagementComment',</v>
      </c>
    </row>
    <row r="19" spans="1:24" x14ac:dyDescent="0.25">
      <c r="A19">
        <v>17</v>
      </c>
      <c r="B19" t="s">
        <v>360</v>
      </c>
      <c r="C19">
        <f t="shared" si="2"/>
        <v>25</v>
      </c>
      <c r="D19" s="3">
        <f t="shared" si="0"/>
        <v>35</v>
      </c>
      <c r="E19" s="14" t="str">
        <f t="shared" si="3"/>
        <v xml:space="preserve">SuccessionPlanningComment          </v>
      </c>
      <c r="F19" t="str">
        <f t="shared" si="4"/>
        <v>'SuccessionPlanningComment'</v>
      </c>
      <c r="G19" t="str">
        <f t="shared" si="5"/>
        <v>$SuccessionPlanningComment</v>
      </c>
      <c r="H19" t="str">
        <f t="shared" si="6"/>
        <v>'$SuccessionPlanningComment'</v>
      </c>
      <c r="I19">
        <f t="shared" si="7"/>
        <v>28</v>
      </c>
      <c r="J19" s="3">
        <f t="shared" si="1"/>
        <v>38</v>
      </c>
      <c r="K19" s="9" t="str">
        <f t="shared" si="8"/>
        <v xml:space="preserve">localStorage.SuccessionPlanningComment          </v>
      </c>
      <c r="L19" s="7" t="s">
        <v>342</v>
      </c>
      <c r="M19" t="str">
        <f t="shared" si="9"/>
        <v xml:space="preserve">'$SuccessionPlanningComment'          </v>
      </c>
      <c r="N19" t="str">
        <f t="shared" si="10"/>
        <v>$SuccessionPlanningComment           = "Deficient ";// Justification</v>
      </c>
      <c r="O19" t="str">
        <f t="shared" si="11"/>
        <v>$SuccessionPlanningComment           = $row["SuccessionPlanningComment"];// Justification</v>
      </c>
      <c r="P19" t="str">
        <f t="shared" si="19"/>
        <v xml:space="preserve">       if (typeof(localStorage.SuccessionPlanningComment          )==  "undefined") { localStorage.SuccessionPlanningComment           = ""};</v>
      </c>
      <c r="Q19" t="str">
        <f t="shared" si="12"/>
        <v xml:space="preserve">       localStorage.SuccessionPlanningComment           = "&lt;?php echo $SuccessionPlanningComment?&gt;";</v>
      </c>
      <c r="R19" t="str">
        <f t="shared" si="13"/>
        <v>$SuccessionPlanningComment           =  $_POST['SuccessionPlanningComment'] ;</v>
      </c>
      <c r="S19" t="str">
        <f t="shared" si="14"/>
        <v xml:space="preserve">       localStorage.SuccessionPlanningComment           =  document.PortersForm.SuccessionPlanningComment.value;</v>
      </c>
      <c r="T19" t="str">
        <f t="shared" si="15"/>
        <v xml:space="preserve">         document.PortersForm.SuccessionPlanningComment.value =  localStorage.SuccessionPlanningComment;</v>
      </c>
      <c r="U19" t="s">
        <v>372</v>
      </c>
      <c r="V19" t="str">
        <f t="shared" si="16"/>
        <v xml:space="preserve">           SuccessionPlanningComment  VARCHAR(150) NOT NULL,</v>
      </c>
      <c r="W19" t="str">
        <f t="shared" si="17"/>
        <v xml:space="preserve">       SuccessionPlanningComment,</v>
      </c>
      <c r="X19" t="str">
        <f t="shared" si="18"/>
        <v xml:space="preserve">       '$SuccessionPlanningComment',</v>
      </c>
    </row>
    <row r="20" spans="1:24" x14ac:dyDescent="0.25">
      <c r="A20">
        <v>18</v>
      </c>
      <c r="B20" t="s">
        <v>361</v>
      </c>
      <c r="C20">
        <f t="shared" si="2"/>
        <v>29</v>
      </c>
      <c r="D20" s="3">
        <f t="shared" si="0"/>
        <v>35</v>
      </c>
      <c r="E20" s="14" t="str">
        <f t="shared" si="3"/>
        <v xml:space="preserve">OrganisationalPlanningComment      </v>
      </c>
      <c r="F20" t="str">
        <f t="shared" si="4"/>
        <v>'OrganisationalPlanningComment'</v>
      </c>
      <c r="G20" t="str">
        <f t="shared" si="5"/>
        <v>$OrganisationalPlanningComment</v>
      </c>
      <c r="H20" t="str">
        <f t="shared" si="6"/>
        <v>'$OrganisationalPlanningComment'</v>
      </c>
      <c r="I20">
        <f t="shared" si="7"/>
        <v>32</v>
      </c>
      <c r="J20" s="3">
        <f t="shared" si="1"/>
        <v>38</v>
      </c>
      <c r="K20" s="9" t="str">
        <f t="shared" si="8"/>
        <v xml:space="preserve">localStorage.OrganisationalPlanningComment      </v>
      </c>
      <c r="L20" s="7" t="s">
        <v>342</v>
      </c>
      <c r="M20" t="str">
        <f t="shared" si="9"/>
        <v xml:space="preserve">'$OrganisationalPlanningComment'      </v>
      </c>
      <c r="N20" t="str">
        <f t="shared" si="10"/>
        <v>$OrganisationalPlanningComment       = "Deficient ";// Justification</v>
      </c>
      <c r="O20" t="str">
        <f t="shared" si="11"/>
        <v>$OrganisationalPlanningComment       = $row["OrganisationalPlanningComment"];// Justification</v>
      </c>
      <c r="P20" t="str">
        <f t="shared" si="19"/>
        <v xml:space="preserve">       if (typeof(localStorage.OrganisationalPlanningComment      )==  "undefined") { localStorage.OrganisationalPlanningComment       = ""};</v>
      </c>
      <c r="Q20" t="str">
        <f t="shared" si="12"/>
        <v xml:space="preserve">       localStorage.OrganisationalPlanningComment       = "&lt;?php echo $OrganisationalPlanningComment?&gt;";</v>
      </c>
      <c r="R20" t="str">
        <f t="shared" si="13"/>
        <v>$OrganisationalPlanningComment       =  $_POST['OrganisationalPlanningComment'] ;</v>
      </c>
      <c r="S20" t="str">
        <f t="shared" si="14"/>
        <v xml:space="preserve">       localStorage.OrganisationalPlanningComment       =  document.PortersForm.OrganisationalPlanningComment.value;</v>
      </c>
      <c r="T20" t="str">
        <f t="shared" si="15"/>
        <v xml:space="preserve">         document.PortersForm.OrganisationalPlanningComment.value =  localStorage.OrganisationalPlanningComment;</v>
      </c>
      <c r="U20" t="s">
        <v>372</v>
      </c>
      <c r="V20" t="str">
        <f t="shared" si="16"/>
        <v xml:space="preserve">           OrganisationalPlanningComment  VARCHAR(150) NOT NULL,</v>
      </c>
      <c r="W20" t="str">
        <f t="shared" si="17"/>
        <v xml:space="preserve">       OrganisationalPlanningComment,</v>
      </c>
      <c r="X20" t="str">
        <f t="shared" si="18"/>
        <v xml:space="preserve">       '$OrganisationalPlanningComment',</v>
      </c>
    </row>
    <row r="21" spans="1:24" x14ac:dyDescent="0.25">
      <c r="A21">
        <v>19</v>
      </c>
      <c r="B21" t="s">
        <v>362</v>
      </c>
      <c r="C21">
        <f t="shared" si="2"/>
        <v>23</v>
      </c>
      <c r="D21" s="3">
        <f t="shared" si="0"/>
        <v>35</v>
      </c>
      <c r="E21" s="14" t="str">
        <f t="shared" si="3"/>
        <v xml:space="preserve">CommitmentReviewComment            </v>
      </c>
      <c r="F21" t="str">
        <f t="shared" si="4"/>
        <v>'CommitmentReviewComment'</v>
      </c>
      <c r="G21" t="str">
        <f t="shared" si="5"/>
        <v>$CommitmentReviewComment</v>
      </c>
      <c r="H21" t="str">
        <f t="shared" si="6"/>
        <v>'$CommitmentReviewComment'</v>
      </c>
      <c r="I21">
        <f t="shared" si="7"/>
        <v>26</v>
      </c>
      <c r="J21" s="3">
        <f t="shared" si="1"/>
        <v>38</v>
      </c>
      <c r="K21" s="9" t="str">
        <f t="shared" si="8"/>
        <v xml:space="preserve">localStorage.CommitmentReviewComment            </v>
      </c>
      <c r="L21" s="7" t="s">
        <v>343</v>
      </c>
      <c r="M21" t="str">
        <f t="shared" si="9"/>
        <v xml:space="preserve">'$CommitmentReviewComment'            </v>
      </c>
      <c r="N21" t="str">
        <f t="shared" si="10"/>
        <v>$CommitmentReviewComment             = "Deficient ";// ReviewComment</v>
      </c>
      <c r="O21" t="str">
        <f t="shared" si="11"/>
        <v>$CommitmentReviewComment             = $row["CommitmentReviewComment"];// ReviewComment</v>
      </c>
      <c r="P21" t="str">
        <f t="shared" si="19"/>
        <v xml:space="preserve">       if (typeof(localStorage.CommitmentReviewComment            )==  "undefined") { localStorage.CommitmentReviewComment             = ""};</v>
      </c>
      <c r="Q21" t="str">
        <f t="shared" si="12"/>
        <v xml:space="preserve">       localStorage.CommitmentReviewComment             = "&lt;?php echo $CommitmentReviewComment?&gt;";</v>
      </c>
      <c r="R21" t="str">
        <f t="shared" si="13"/>
        <v>$CommitmentReviewComment             =  $_POST['CommitmentReviewComment'] ;</v>
      </c>
      <c r="S21" t="str">
        <f t="shared" si="14"/>
        <v xml:space="preserve">       localStorage.CommitmentReviewComment             =  document.PortersForm.CommitmentReviewComment.value;</v>
      </c>
      <c r="T21" t="str">
        <f t="shared" si="15"/>
        <v xml:space="preserve">         document.PortersForm.CommitmentReviewComment.value =  localStorage.CommitmentReviewComment;</v>
      </c>
      <c r="U21" t="s">
        <v>372</v>
      </c>
      <c r="V21" t="str">
        <f t="shared" si="16"/>
        <v xml:space="preserve">           CommitmentReviewComment  VARCHAR(150) NOT NULL,</v>
      </c>
      <c r="W21" t="str">
        <f t="shared" si="17"/>
        <v xml:space="preserve">       CommitmentReviewComment,</v>
      </c>
      <c r="X21" t="str">
        <f t="shared" si="18"/>
        <v xml:space="preserve">       '$CommitmentReviewComment',</v>
      </c>
    </row>
    <row r="22" spans="1:24" x14ac:dyDescent="0.25">
      <c r="A22">
        <v>20</v>
      </c>
      <c r="B22" t="s">
        <v>363</v>
      </c>
      <c r="C22">
        <f t="shared" si="2"/>
        <v>22</v>
      </c>
      <c r="D22" s="3">
        <f t="shared" si="0"/>
        <v>35</v>
      </c>
      <c r="E22" s="14" t="str">
        <f t="shared" si="3"/>
        <v xml:space="preserve">IntegrityReviewComment             </v>
      </c>
      <c r="F22" t="str">
        <f t="shared" si="4"/>
        <v>'IntegrityReviewComment'</v>
      </c>
      <c r="G22" t="str">
        <f t="shared" si="5"/>
        <v>$IntegrityReviewComment</v>
      </c>
      <c r="H22" t="str">
        <f t="shared" si="6"/>
        <v>'$IntegrityReviewComment'</v>
      </c>
      <c r="I22">
        <f t="shared" si="7"/>
        <v>25</v>
      </c>
      <c r="J22" s="3">
        <f t="shared" si="1"/>
        <v>38</v>
      </c>
      <c r="K22" s="9" t="str">
        <f t="shared" si="8"/>
        <v xml:space="preserve">localStorage.IntegrityReviewComment             </v>
      </c>
      <c r="L22" s="7" t="s">
        <v>343</v>
      </c>
      <c r="M22" t="str">
        <f t="shared" si="9"/>
        <v xml:space="preserve">'$IntegrityReviewComment'             </v>
      </c>
      <c r="N22" t="str">
        <f t="shared" si="10"/>
        <v>$IntegrityReviewComment              = "Deficient ";// ReviewComment</v>
      </c>
      <c r="O22" t="str">
        <f t="shared" si="11"/>
        <v>$IntegrityReviewComment              = $row["IntegrityReviewComment"];// ReviewComment</v>
      </c>
      <c r="P22" t="str">
        <f t="shared" si="19"/>
        <v xml:space="preserve">       if (typeof(localStorage.IntegrityReviewComment             )==  "undefined") { localStorage.IntegrityReviewComment              = ""};</v>
      </c>
      <c r="Q22" t="str">
        <f t="shared" si="12"/>
        <v xml:space="preserve">       localStorage.IntegrityReviewComment              = "&lt;?php echo $IntegrityReviewComment?&gt;";</v>
      </c>
      <c r="R22" t="str">
        <f t="shared" si="13"/>
        <v>$IntegrityReviewComment              =  $_POST['IntegrityReviewComment'] ;</v>
      </c>
      <c r="S22" t="str">
        <f t="shared" si="14"/>
        <v xml:space="preserve">       localStorage.IntegrityReviewComment              =  document.PortersForm.IntegrityReviewComment.value;</v>
      </c>
      <c r="T22" t="str">
        <f t="shared" si="15"/>
        <v xml:space="preserve">         document.PortersForm.IntegrityReviewComment.value =  localStorage.IntegrityReviewComment;</v>
      </c>
      <c r="U22" t="s">
        <v>372</v>
      </c>
      <c r="V22" t="str">
        <f t="shared" si="16"/>
        <v xml:space="preserve">           IntegrityReviewComment  VARCHAR(150) NOT NULL,</v>
      </c>
      <c r="W22" t="str">
        <f t="shared" si="17"/>
        <v xml:space="preserve">       IntegrityReviewComment,</v>
      </c>
      <c r="X22" t="str">
        <f t="shared" si="18"/>
        <v xml:space="preserve">       '$IntegrityReviewComment',</v>
      </c>
    </row>
    <row r="23" spans="1:24" x14ac:dyDescent="0.25">
      <c r="A23">
        <v>21</v>
      </c>
      <c r="B23" t="s">
        <v>364</v>
      </c>
      <c r="C23">
        <f t="shared" si="2"/>
        <v>31</v>
      </c>
      <c r="D23" s="3">
        <f t="shared" si="0"/>
        <v>35</v>
      </c>
      <c r="E23" s="14" t="str">
        <f t="shared" si="3"/>
        <v xml:space="preserve">InformationQualityReviewComment    </v>
      </c>
      <c r="F23" t="str">
        <f t="shared" si="4"/>
        <v>'InformationQualityReviewComment'</v>
      </c>
      <c r="G23" t="str">
        <f t="shared" si="5"/>
        <v>$InformationQualityReviewComment</v>
      </c>
      <c r="H23" t="str">
        <f t="shared" si="6"/>
        <v>'$InformationQualityReviewComment'</v>
      </c>
      <c r="I23">
        <f t="shared" si="7"/>
        <v>34</v>
      </c>
      <c r="J23" s="3">
        <f t="shared" si="1"/>
        <v>38</v>
      </c>
      <c r="K23" s="9" t="str">
        <f t="shared" si="8"/>
        <v xml:space="preserve">localStorage.InformationQualityReviewComment    </v>
      </c>
      <c r="L23" s="7" t="s">
        <v>343</v>
      </c>
      <c r="M23" t="str">
        <f t="shared" si="9"/>
        <v xml:space="preserve">'$InformationQualityReviewComment'    </v>
      </c>
      <c r="N23" t="str">
        <f t="shared" si="10"/>
        <v>$InformationQualityReviewComment     = "Deficient ";// ReviewComment</v>
      </c>
      <c r="O23" t="str">
        <f t="shared" si="11"/>
        <v>$InformationQualityReviewComment     = $row["InformationQualityReviewComment"];// ReviewComment</v>
      </c>
      <c r="P23" t="str">
        <f t="shared" si="19"/>
        <v xml:space="preserve">       if (typeof(localStorage.InformationQualityReviewComment    )==  "undefined") { localStorage.InformationQualityReviewComment     = ""};</v>
      </c>
      <c r="Q23" t="str">
        <f t="shared" si="12"/>
        <v xml:space="preserve">       localStorage.InformationQualityReviewComment     = "&lt;?php echo $InformationQualityReviewComment?&gt;";</v>
      </c>
      <c r="R23" t="str">
        <f t="shared" si="13"/>
        <v>$InformationQualityReviewComment     =  $_POST['InformationQualityReviewComment'] ;</v>
      </c>
      <c r="S23" t="str">
        <f t="shared" si="14"/>
        <v xml:space="preserve">       localStorage.InformationQualityReviewComment     =  document.PortersForm.InformationQualityReviewComment.value;</v>
      </c>
      <c r="T23" t="str">
        <f t="shared" si="15"/>
        <v xml:space="preserve">         document.PortersForm.InformationQualityReviewComment.value =  localStorage.InformationQualityReviewComment;</v>
      </c>
      <c r="U23" t="s">
        <v>372</v>
      </c>
      <c r="V23" t="str">
        <f t="shared" si="16"/>
        <v xml:space="preserve">           InformationQualityReviewComment  VARCHAR(150) NOT NULL,</v>
      </c>
      <c r="W23" t="str">
        <f t="shared" si="17"/>
        <v xml:space="preserve">       InformationQualityReviewComment,</v>
      </c>
      <c r="X23" t="str">
        <f t="shared" si="18"/>
        <v xml:space="preserve">       '$InformationQualityReviewComment',</v>
      </c>
    </row>
    <row r="24" spans="1:24" x14ac:dyDescent="0.25">
      <c r="A24">
        <v>22</v>
      </c>
      <c r="B24" t="s">
        <v>365</v>
      </c>
      <c r="C24">
        <f t="shared" si="2"/>
        <v>23</v>
      </c>
      <c r="D24" s="3">
        <f t="shared" si="0"/>
        <v>35</v>
      </c>
      <c r="E24" s="14" t="str">
        <f t="shared" si="3"/>
        <v xml:space="preserve">LeadershipReviewComment            </v>
      </c>
      <c r="F24" t="str">
        <f t="shared" si="4"/>
        <v>'LeadershipReviewComment'</v>
      </c>
      <c r="G24" t="str">
        <f t="shared" si="5"/>
        <v>$LeadershipReviewComment</v>
      </c>
      <c r="H24" t="str">
        <f t="shared" si="6"/>
        <v>'$LeadershipReviewComment'</v>
      </c>
      <c r="I24">
        <f t="shared" si="7"/>
        <v>26</v>
      </c>
      <c r="J24" s="3">
        <f t="shared" si="1"/>
        <v>38</v>
      </c>
      <c r="K24" s="9" t="str">
        <f t="shared" si="8"/>
        <v xml:space="preserve">localStorage.LeadershipReviewComment            </v>
      </c>
      <c r="L24" s="7" t="s">
        <v>343</v>
      </c>
      <c r="M24" t="str">
        <f t="shared" si="9"/>
        <v xml:space="preserve">'$LeadershipReviewComment'            </v>
      </c>
      <c r="N24" t="str">
        <f t="shared" si="10"/>
        <v>$LeadershipReviewComment             = "Deficient ";// ReviewComment</v>
      </c>
      <c r="O24" t="str">
        <f t="shared" si="11"/>
        <v>$LeadershipReviewComment             = $row["LeadershipReviewComment"];// ReviewComment</v>
      </c>
      <c r="P24" t="str">
        <f t="shared" si="19"/>
        <v xml:space="preserve">       if (typeof(localStorage.LeadershipReviewComment            )==  "undefined") { localStorage.LeadershipReviewComment             = ""};</v>
      </c>
      <c r="Q24" t="str">
        <f t="shared" si="12"/>
        <v xml:space="preserve">       localStorage.LeadershipReviewComment             = "&lt;?php echo $LeadershipReviewComment?&gt;";</v>
      </c>
      <c r="R24" t="str">
        <f t="shared" si="13"/>
        <v>$LeadershipReviewComment             =  $_POST['LeadershipReviewComment'] ;</v>
      </c>
      <c r="S24" t="str">
        <f t="shared" si="14"/>
        <v xml:space="preserve">       localStorage.LeadershipReviewComment             =  document.PortersForm.LeadershipReviewComment.value;</v>
      </c>
      <c r="T24" t="str">
        <f t="shared" si="15"/>
        <v xml:space="preserve">         document.PortersForm.LeadershipReviewComment.value =  localStorage.LeadershipReviewComment;</v>
      </c>
      <c r="U24" t="s">
        <v>372</v>
      </c>
      <c r="V24" t="str">
        <f t="shared" si="16"/>
        <v xml:space="preserve">           LeadershipReviewComment  VARCHAR(150) NOT NULL,</v>
      </c>
      <c r="W24" t="str">
        <f t="shared" si="17"/>
        <v xml:space="preserve">       LeadershipReviewComment,</v>
      </c>
      <c r="X24" t="str">
        <f t="shared" si="18"/>
        <v xml:space="preserve">       '$LeadershipReviewComment',</v>
      </c>
    </row>
    <row r="25" spans="1:24" x14ac:dyDescent="0.25">
      <c r="A25">
        <v>23</v>
      </c>
      <c r="B25" t="s">
        <v>366</v>
      </c>
      <c r="C25">
        <f t="shared" si="2"/>
        <v>21</v>
      </c>
      <c r="D25" s="3">
        <f t="shared" si="0"/>
        <v>35</v>
      </c>
      <c r="E25" s="14" t="str">
        <f t="shared" si="3"/>
        <v xml:space="preserve">StrategyReviewComment              </v>
      </c>
      <c r="F25" t="str">
        <f t="shared" si="4"/>
        <v>'StrategyReviewComment'</v>
      </c>
      <c r="G25" t="str">
        <f t="shared" si="5"/>
        <v>$StrategyReviewComment</v>
      </c>
      <c r="H25" t="str">
        <f t="shared" si="6"/>
        <v>'$StrategyReviewComment'</v>
      </c>
      <c r="I25">
        <f t="shared" si="7"/>
        <v>24</v>
      </c>
      <c r="J25" s="3">
        <f t="shared" si="1"/>
        <v>38</v>
      </c>
      <c r="K25" s="9" t="str">
        <f t="shared" si="8"/>
        <v xml:space="preserve">localStorage.StrategyReviewComment              </v>
      </c>
      <c r="L25" s="7" t="s">
        <v>343</v>
      </c>
      <c r="M25" t="str">
        <f t="shared" si="9"/>
        <v xml:space="preserve">'$StrategyReviewComment'              </v>
      </c>
      <c r="N25" t="str">
        <f t="shared" si="10"/>
        <v>$StrategyReviewComment               = "Deficient ";// ReviewComment</v>
      </c>
      <c r="O25" t="str">
        <f t="shared" si="11"/>
        <v>$StrategyReviewComment               = $row["StrategyReviewComment"];// ReviewComment</v>
      </c>
      <c r="P25" t="str">
        <f t="shared" si="19"/>
        <v xml:space="preserve">       if (typeof(localStorage.StrategyReviewComment              )==  "undefined") { localStorage.StrategyReviewComment               = ""};</v>
      </c>
      <c r="Q25" t="str">
        <f t="shared" si="12"/>
        <v xml:space="preserve">       localStorage.StrategyReviewComment               = "&lt;?php echo $StrategyReviewComment?&gt;";</v>
      </c>
      <c r="R25" t="str">
        <f t="shared" si="13"/>
        <v>$StrategyReviewComment               =  $_POST['StrategyReviewComment'] ;</v>
      </c>
      <c r="S25" t="str">
        <f t="shared" si="14"/>
        <v xml:space="preserve">       localStorage.StrategyReviewComment               =  document.PortersForm.StrategyReviewComment.value;</v>
      </c>
      <c r="T25" t="str">
        <f t="shared" si="15"/>
        <v xml:space="preserve">         document.PortersForm.StrategyReviewComment.value =  localStorage.StrategyReviewComment;</v>
      </c>
      <c r="U25" t="s">
        <v>372</v>
      </c>
      <c r="V25" t="str">
        <f t="shared" si="16"/>
        <v xml:space="preserve">           StrategyReviewComment  VARCHAR(150) NOT NULL,</v>
      </c>
      <c r="W25" t="str">
        <f t="shared" si="17"/>
        <v xml:space="preserve">       StrategyReviewComment,</v>
      </c>
      <c r="X25" t="str">
        <f t="shared" si="18"/>
        <v xml:space="preserve">       '$StrategyReviewComment',</v>
      </c>
    </row>
    <row r="26" spans="1:24" x14ac:dyDescent="0.25">
      <c r="A26">
        <v>24</v>
      </c>
      <c r="B26" t="s">
        <v>367</v>
      </c>
      <c r="C26">
        <f t="shared" si="2"/>
        <v>22</v>
      </c>
      <c r="D26" s="3">
        <f t="shared" si="0"/>
        <v>35</v>
      </c>
      <c r="E26" s="14" t="str">
        <f t="shared" si="3"/>
        <v xml:space="preserve">StructureReviewComment             </v>
      </c>
      <c r="F26" t="str">
        <f t="shared" si="4"/>
        <v>'StructureReviewComment'</v>
      </c>
      <c r="G26" t="str">
        <f t="shared" si="5"/>
        <v>$StructureReviewComment</v>
      </c>
      <c r="H26" t="str">
        <f t="shared" si="6"/>
        <v>'$StructureReviewComment'</v>
      </c>
      <c r="I26">
        <f t="shared" si="7"/>
        <v>25</v>
      </c>
      <c r="J26" s="3">
        <f t="shared" si="1"/>
        <v>38</v>
      </c>
      <c r="K26" s="9" t="str">
        <f t="shared" si="8"/>
        <v xml:space="preserve">localStorage.StructureReviewComment             </v>
      </c>
      <c r="L26" s="7" t="s">
        <v>343</v>
      </c>
      <c r="M26" t="str">
        <f t="shared" si="9"/>
        <v xml:space="preserve">'$StructureReviewComment'             </v>
      </c>
      <c r="N26" t="str">
        <f t="shared" si="10"/>
        <v>$StructureReviewComment              = "Deficient ";// ReviewComment</v>
      </c>
      <c r="O26" t="str">
        <f t="shared" si="11"/>
        <v>$StructureReviewComment              = $row["StructureReviewComment"];// ReviewComment</v>
      </c>
      <c r="P26" t="str">
        <f t="shared" si="19"/>
        <v xml:space="preserve">       if (typeof(localStorage.StructureReviewComment             )==  "undefined") { localStorage.StructureReviewComment              = ""};</v>
      </c>
      <c r="Q26" t="str">
        <f t="shared" si="12"/>
        <v xml:space="preserve">       localStorage.StructureReviewComment              = "&lt;?php echo $StructureReviewComment?&gt;";</v>
      </c>
      <c r="R26" t="str">
        <f t="shared" si="13"/>
        <v>$StructureReviewComment              =  $_POST['StructureReviewComment'] ;</v>
      </c>
      <c r="S26" t="str">
        <f t="shared" si="14"/>
        <v xml:space="preserve">       localStorage.StructureReviewComment              =  document.PortersForm.StructureReviewComment.value;</v>
      </c>
      <c r="T26" t="str">
        <f t="shared" si="15"/>
        <v xml:space="preserve">         document.PortersForm.StructureReviewComment.value =  localStorage.StructureReviewComment;</v>
      </c>
      <c r="U26" t="s">
        <v>372</v>
      </c>
      <c r="V26" t="str">
        <f t="shared" si="16"/>
        <v xml:space="preserve">           StructureReviewComment  VARCHAR(150) NOT NULL,</v>
      </c>
      <c r="W26" t="str">
        <f t="shared" si="17"/>
        <v xml:space="preserve">       StructureReviewComment,</v>
      </c>
      <c r="X26" t="str">
        <f t="shared" si="18"/>
        <v xml:space="preserve">       '$StructureReviewComment',</v>
      </c>
    </row>
    <row r="27" spans="1:24" x14ac:dyDescent="0.25">
      <c r="A27">
        <v>25</v>
      </c>
      <c r="B27" t="s">
        <v>368</v>
      </c>
      <c r="C27">
        <f t="shared" si="2"/>
        <v>23</v>
      </c>
      <c r="D27" s="3">
        <f t="shared" si="0"/>
        <v>35</v>
      </c>
      <c r="E27" s="14" t="str">
        <f t="shared" si="3"/>
        <v xml:space="preserve">ManagementReviewComment            </v>
      </c>
      <c r="F27" t="str">
        <f t="shared" si="4"/>
        <v>'ManagementReviewComment'</v>
      </c>
      <c r="G27" t="str">
        <f t="shared" si="5"/>
        <v>$ManagementReviewComment</v>
      </c>
      <c r="H27" t="str">
        <f t="shared" si="6"/>
        <v>'$ManagementReviewComment'</v>
      </c>
      <c r="I27">
        <f t="shared" si="7"/>
        <v>26</v>
      </c>
      <c r="J27" s="3">
        <f t="shared" si="1"/>
        <v>38</v>
      </c>
      <c r="K27" s="9" t="str">
        <f t="shared" si="8"/>
        <v xml:space="preserve">localStorage.ManagementReviewComment            </v>
      </c>
      <c r="L27" s="7" t="s">
        <v>343</v>
      </c>
      <c r="M27" t="str">
        <f t="shared" si="9"/>
        <v xml:space="preserve">'$ManagementReviewComment'            </v>
      </c>
      <c r="N27" t="str">
        <f t="shared" si="10"/>
        <v>$ManagementReviewComment             = "Deficient ";// ReviewComment</v>
      </c>
      <c r="O27" t="str">
        <f t="shared" si="11"/>
        <v>$ManagementReviewComment             = $row["ManagementReviewComment"];// ReviewComment</v>
      </c>
      <c r="P27" t="str">
        <f t="shared" si="19"/>
        <v xml:space="preserve">       if (typeof(localStorage.ManagementReviewComment            )==  "undefined") { localStorage.ManagementReviewComment             = ""};</v>
      </c>
      <c r="Q27" t="str">
        <f t="shared" si="12"/>
        <v xml:space="preserve">       localStorage.ManagementReviewComment             = "&lt;?php echo $ManagementReviewComment?&gt;";</v>
      </c>
      <c r="R27" t="str">
        <f t="shared" si="13"/>
        <v>$ManagementReviewComment             =  $_POST['ManagementReviewComment'] ;</v>
      </c>
      <c r="S27" t="str">
        <f t="shared" si="14"/>
        <v xml:space="preserve">       localStorage.ManagementReviewComment             =  document.PortersForm.ManagementReviewComment.value;</v>
      </c>
      <c r="T27" t="str">
        <f t="shared" si="15"/>
        <v xml:space="preserve">         document.PortersForm.ManagementReviewComment.value =  localStorage.ManagementReviewComment;</v>
      </c>
      <c r="U27" t="s">
        <v>372</v>
      </c>
      <c r="V27" t="str">
        <f t="shared" si="16"/>
        <v xml:space="preserve">           ManagementReviewComment  VARCHAR(150) NOT NULL,</v>
      </c>
      <c r="W27" t="str">
        <f t="shared" si="17"/>
        <v xml:space="preserve">       ManagementReviewComment,</v>
      </c>
      <c r="X27" t="str">
        <f t="shared" si="18"/>
        <v xml:space="preserve">       '$ManagementReviewComment',</v>
      </c>
    </row>
    <row r="28" spans="1:24" x14ac:dyDescent="0.25">
      <c r="A28">
        <v>26</v>
      </c>
      <c r="B28" t="s">
        <v>369</v>
      </c>
      <c r="C28">
        <f t="shared" si="2"/>
        <v>31</v>
      </c>
      <c r="D28" s="3">
        <f t="shared" si="0"/>
        <v>35</v>
      </c>
      <c r="E28" s="14" t="str">
        <f t="shared" si="3"/>
        <v xml:space="preserve">SuccessionPlanningReviewComment    </v>
      </c>
      <c r="F28" t="str">
        <f t="shared" si="4"/>
        <v>'SuccessionPlanningReviewComment'</v>
      </c>
      <c r="G28" t="str">
        <f t="shared" si="5"/>
        <v>$SuccessionPlanningReviewComment</v>
      </c>
      <c r="H28" t="str">
        <f t="shared" si="6"/>
        <v>'$SuccessionPlanningReviewComment'</v>
      </c>
      <c r="I28">
        <f t="shared" si="7"/>
        <v>34</v>
      </c>
      <c r="J28" s="3">
        <f t="shared" si="1"/>
        <v>38</v>
      </c>
      <c r="K28" s="9" t="str">
        <f t="shared" si="8"/>
        <v xml:space="preserve">localStorage.SuccessionPlanningReviewComment    </v>
      </c>
      <c r="L28" s="7" t="s">
        <v>343</v>
      </c>
      <c r="M28" t="str">
        <f t="shared" si="9"/>
        <v xml:space="preserve">'$SuccessionPlanningReviewComment'    </v>
      </c>
      <c r="N28" t="str">
        <f t="shared" si="10"/>
        <v>$SuccessionPlanningReviewComment     = "Deficient ";// ReviewComment</v>
      </c>
      <c r="O28" t="str">
        <f t="shared" si="11"/>
        <v>$SuccessionPlanningReviewComment     = $row["SuccessionPlanningReviewComment"];// ReviewComment</v>
      </c>
      <c r="P28" t="str">
        <f t="shared" si="19"/>
        <v xml:space="preserve">       if (typeof(localStorage.SuccessionPlanningReviewComment    )==  "undefined") { localStorage.SuccessionPlanningReviewComment     = ""};</v>
      </c>
      <c r="Q28" t="str">
        <f t="shared" si="12"/>
        <v xml:space="preserve">       localStorage.SuccessionPlanningReviewComment     = "&lt;?php echo $SuccessionPlanningReviewComment?&gt;";</v>
      </c>
      <c r="R28" t="str">
        <f t="shared" si="13"/>
        <v>$SuccessionPlanningReviewComment     =  $_POST['SuccessionPlanningReviewComment'] ;</v>
      </c>
      <c r="S28" t="str">
        <f t="shared" si="14"/>
        <v xml:space="preserve">       localStorage.SuccessionPlanningReviewComment     =  document.PortersForm.SuccessionPlanningReviewComment.value;</v>
      </c>
      <c r="T28" t="str">
        <f t="shared" si="15"/>
        <v xml:space="preserve">         document.PortersForm.SuccessionPlanningReviewComment.value =  localStorage.SuccessionPlanningReviewComment;</v>
      </c>
      <c r="U28" t="s">
        <v>372</v>
      </c>
      <c r="V28" t="str">
        <f t="shared" si="16"/>
        <v xml:space="preserve">           SuccessionPlanningReviewComment  VARCHAR(150) NOT NULL,</v>
      </c>
      <c r="W28" t="str">
        <f t="shared" si="17"/>
        <v xml:space="preserve">       SuccessionPlanningReviewComment,</v>
      </c>
      <c r="X28" t="str">
        <f t="shared" si="18"/>
        <v xml:space="preserve">       '$SuccessionPlanningReviewComment',</v>
      </c>
    </row>
    <row r="29" spans="1:24" x14ac:dyDescent="0.25">
      <c r="A29">
        <v>27</v>
      </c>
      <c r="B29" t="s">
        <v>370</v>
      </c>
      <c r="C29">
        <f t="shared" si="2"/>
        <v>35</v>
      </c>
      <c r="D29" s="3">
        <f t="shared" si="0"/>
        <v>35</v>
      </c>
      <c r="E29" s="14" t="str">
        <f t="shared" si="3"/>
        <v>OrganisationalPlanningReviewComment</v>
      </c>
      <c r="F29" t="str">
        <f t="shared" si="4"/>
        <v>'OrganisationalPlanningReviewComment'</v>
      </c>
      <c r="G29" t="str">
        <f t="shared" si="5"/>
        <v>$OrganisationalPlanningReviewComment</v>
      </c>
      <c r="H29" t="str">
        <f t="shared" si="6"/>
        <v>'$OrganisationalPlanningReviewComment'</v>
      </c>
      <c r="I29">
        <f t="shared" si="7"/>
        <v>38</v>
      </c>
      <c r="J29" s="3">
        <f t="shared" si="1"/>
        <v>38</v>
      </c>
      <c r="K29" s="9" t="str">
        <f t="shared" si="8"/>
        <v>localStorage.OrganisationalPlanningReviewComment</v>
      </c>
      <c r="L29" s="7" t="s">
        <v>343</v>
      </c>
      <c r="M29" t="str">
        <f t="shared" si="9"/>
        <v>'$OrganisationalPlanningReviewComment'</v>
      </c>
      <c r="N29" t="str">
        <f t="shared" si="10"/>
        <v>$OrganisationalPlanningReviewComment = "Deficient ";// ReviewComment</v>
      </c>
      <c r="O29" t="str">
        <f t="shared" si="11"/>
        <v>$OrganisationalPlanningReviewComment = $row["OrganisationalPlanningReviewComment"];// ReviewComment</v>
      </c>
      <c r="P29" t="str">
        <f t="shared" si="19"/>
        <v xml:space="preserve">       if (typeof(localStorage.OrganisationalPlanningReviewComment)==  "undefined") { localStorage.OrganisationalPlanningReviewComment = ""};</v>
      </c>
      <c r="Q29" t="str">
        <f t="shared" si="12"/>
        <v xml:space="preserve">       localStorage.OrganisationalPlanningReviewComment = "&lt;?php echo $OrganisationalPlanningReviewComment?&gt;";</v>
      </c>
      <c r="R29" t="str">
        <f t="shared" si="13"/>
        <v>$OrganisationalPlanningReviewComment =  $_POST['OrganisationalPlanningReviewComment'] ;</v>
      </c>
      <c r="S29" t="str">
        <f t="shared" si="14"/>
        <v xml:space="preserve">       localStorage.OrganisationalPlanningReviewComment =  document.PortersForm.OrganisationalPlanningReviewComment.value;</v>
      </c>
      <c r="T29" t="str">
        <f t="shared" si="15"/>
        <v xml:space="preserve">         document.PortersForm.OrganisationalPlanningReviewComment.value =  localStorage.OrganisationalPlanningReviewComment;</v>
      </c>
      <c r="U29" t="s">
        <v>372</v>
      </c>
      <c r="V29" t="str">
        <f xml:space="preserve"> "           "&amp;B29&amp;"  "&amp;U29&amp;" NOT NULL);"</f>
        <v xml:space="preserve">           OrganisationalPlanningReviewComment  VARCHAR(150) NOT NULL);</v>
      </c>
      <c r="W29" t="str">
        <f t="shared" si="17"/>
        <v xml:space="preserve">       OrganisationalPlanningReviewComment,</v>
      </c>
      <c r="X29" t="str">
        <f t="shared" si="18"/>
        <v xml:space="preserve">       '$OrganisationalPlanningReviewComment',</v>
      </c>
    </row>
    <row r="30" spans="1:24" x14ac:dyDescent="0.25">
      <c r="W30" t="s">
        <v>373</v>
      </c>
      <c r="X30" t="str">
        <f>"       "&amp;"'$username')"&amp;CHAR(34)&amp;";"</f>
        <v xml:space="preserve">       '$username')";</v>
      </c>
    </row>
    <row r="32" spans="1:24" x14ac:dyDescent="0.25">
      <c r="W32" t="s">
        <v>374</v>
      </c>
    </row>
    <row r="33" spans="22:22" x14ac:dyDescent="0.25">
      <c r="V33">
        <f>180-94</f>
        <v>86</v>
      </c>
    </row>
    <row r="34" spans="22:22" x14ac:dyDescent="0.25">
      <c r="V34">
        <f>271-185</f>
        <v>86</v>
      </c>
    </row>
  </sheetData>
  <pageMargins left="0.7" right="0.7" top="0.75" bottom="0.75" header="0.3" footer="0.3"/>
  <pageSetup paperSize="12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5"/>
  <sheetViews>
    <sheetView topLeftCell="U1" zoomScaleNormal="100" workbookViewId="0">
      <selection activeCell="V2" sqref="V2"/>
    </sheetView>
  </sheetViews>
  <sheetFormatPr defaultRowHeight="15" x14ac:dyDescent="0.25"/>
  <cols>
    <col min="2" max="2" width="35" bestFit="1" customWidth="1"/>
    <col min="3" max="3" width="5.28515625" style="3" bestFit="1" customWidth="1"/>
    <col min="4" max="4" width="6.28515625" style="3" bestFit="1" customWidth="1"/>
    <col min="5" max="5" width="33.140625" style="14" bestFit="1" customWidth="1"/>
    <col min="6" max="6" width="40.5703125" bestFit="1" customWidth="1"/>
    <col min="7" max="8" width="35" customWidth="1"/>
    <col min="9" max="9" width="5.28515625" bestFit="1" customWidth="1"/>
    <col min="10" max="10" width="6.28515625" style="3" bestFit="1" customWidth="1"/>
    <col min="11" max="11" width="45" bestFit="1" customWidth="1"/>
    <col min="12" max="12" width="20.85546875" bestFit="1" customWidth="1"/>
    <col min="13" max="13" width="36.7109375" bestFit="1" customWidth="1"/>
    <col min="14" max="14" width="77.140625" bestFit="1" customWidth="1"/>
    <col min="15" max="15" width="118.85546875" bestFit="1" customWidth="1"/>
    <col min="16" max="16" width="72.5703125" bestFit="1" customWidth="1"/>
    <col min="17" max="17" width="98.5703125" bestFit="1" customWidth="1"/>
    <col min="18" max="18" width="71.85546875" customWidth="1"/>
    <col min="19" max="19" width="111.140625" bestFit="1" customWidth="1"/>
    <col min="20" max="20" width="111.140625" customWidth="1"/>
    <col min="21" max="21" width="20.85546875" customWidth="1"/>
    <col min="22" max="22" width="80.42578125" customWidth="1"/>
    <col min="23" max="23" width="46.85546875" bestFit="1" customWidth="1"/>
    <col min="24" max="24" width="55.7109375" bestFit="1" customWidth="1"/>
  </cols>
  <sheetData>
    <row r="1" spans="1:24" ht="37.5" x14ac:dyDescent="0.3">
      <c r="B1" s="2" t="s">
        <v>251</v>
      </c>
      <c r="C1" s="12" t="s">
        <v>262</v>
      </c>
      <c r="D1" s="11" t="s">
        <v>307</v>
      </c>
      <c r="E1" s="10" t="s">
        <v>440</v>
      </c>
      <c r="F1" s="2" t="s">
        <v>305</v>
      </c>
      <c r="G1" s="2" t="s">
        <v>304</v>
      </c>
      <c r="H1" s="2" t="s">
        <v>267</v>
      </c>
      <c r="I1" s="2" t="s">
        <v>262</v>
      </c>
      <c r="J1" s="11" t="s">
        <v>307</v>
      </c>
      <c r="K1" s="2" t="s">
        <v>309</v>
      </c>
      <c r="L1" s="2" t="s">
        <v>252</v>
      </c>
      <c r="M1" s="2" t="s">
        <v>306</v>
      </c>
      <c r="N1" s="2" t="s">
        <v>276</v>
      </c>
      <c r="O1" s="2" t="s">
        <v>310</v>
      </c>
      <c r="P1" s="2" t="s">
        <v>847</v>
      </c>
      <c r="Q1" s="2" t="s">
        <v>278</v>
      </c>
      <c r="R1" s="2" t="s">
        <v>277</v>
      </c>
      <c r="S1" s="2" t="s">
        <v>279</v>
      </c>
      <c r="T1" s="2" t="s">
        <v>280</v>
      </c>
      <c r="U1" s="2" t="s">
        <v>259</v>
      </c>
      <c r="V1" s="2" t="s">
        <v>311</v>
      </c>
      <c r="W1" s="2" t="s">
        <v>312</v>
      </c>
    </row>
    <row r="2" spans="1:24" ht="18.75" x14ac:dyDescent="0.3">
      <c r="B2" s="2"/>
      <c r="C2" s="12"/>
      <c r="D2" s="12"/>
      <c r="E2" s="13"/>
      <c r="F2" s="2"/>
      <c r="G2" s="2"/>
      <c r="H2" s="2"/>
      <c r="I2" s="2"/>
      <c r="J2" s="1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1" t="str">
        <f>"       Create table shareholder_analysis ( application_ref INT NOT NULL, company_reg_no VARCHAR(150) NOT NULL, loan_number INT NOT NULL,"</f>
        <v xml:space="preserve">       Create table shareholder_analysis ( application_ref INT NOT NULL, company_reg_no VARCHAR(150) NOT NULL, loan_number INT NOT NULL,</v>
      </c>
      <c r="W2" t="str">
        <f>"( application_ref, company_reg_no, loan_number, "</f>
        <v xml:space="preserve">( application_ref, company_reg_no, loan_number, </v>
      </c>
      <c r="X2" t="str">
        <f>"       ( '$application_ref', '$company_reg_no', '$loan_number', "</f>
        <v xml:space="preserve">       ( '$application_ref', '$company_reg_no', '$loan_number', </v>
      </c>
    </row>
    <row r="3" spans="1:24" x14ac:dyDescent="0.25">
      <c r="A3">
        <v>1</v>
      </c>
      <c r="B3" t="s">
        <v>375</v>
      </c>
      <c r="C3" s="3">
        <f>LEN(B3)</f>
        <v>16</v>
      </c>
      <c r="D3" s="3">
        <f t="shared" ref="D3:D66" si="0">MAX(C:C)</f>
        <v>28</v>
      </c>
      <c r="E3" s="14" t="str">
        <f>B3&amp;REPT(" ",D3-C3)</f>
        <v xml:space="preserve">ShareholderName1            </v>
      </c>
      <c r="F3" t="str">
        <f>"'"&amp;B3&amp;"'"</f>
        <v>'ShareholderName1'</v>
      </c>
      <c r="G3" t="str">
        <f>"$"&amp;B3</f>
        <v>$ShareholderName1</v>
      </c>
      <c r="H3" t="str">
        <f>"'"&amp;G3&amp;"'"</f>
        <v>'$ShareholderName1'</v>
      </c>
      <c r="I3">
        <f>LEN(H3)</f>
        <v>19</v>
      </c>
      <c r="J3" s="3">
        <f t="shared" ref="J3:J66" si="1">MAX(I:I)</f>
        <v>31</v>
      </c>
      <c r="K3" s="9" t="str">
        <f>"localStorage."&amp;E3</f>
        <v xml:space="preserve">localStorage.ShareholderName1            </v>
      </c>
      <c r="L3" s="7" t="s">
        <v>441</v>
      </c>
      <c r="M3" t="str">
        <f>H3&amp;REPT(" ",J3-I3)</f>
        <v xml:space="preserve">'$ShareholderName1'            </v>
      </c>
      <c r="N3" t="str">
        <f>SUBSTITUTE(M3,"'","")&amp;" = "&amp;CHAR(34)&amp;CHAR(34)&amp;";" &amp; "// "&amp;L3</f>
        <v>$ShareholderName1             = "";// Shareholder Data - 1</v>
      </c>
      <c r="O3" t="str">
        <f>"       if ("&amp;"typeof("&amp;K3&amp;")"&amp;"==  "&amp;CHAR(34)&amp;"undefined"&amp;CHAR(34)&amp;") { "&amp;K3&amp;" = "&amp;IF(RIGHT(B3,5)="Score",0,IF(RIGHT(B3,6)="Rating",CHAR(34)&amp;"Medium"&amp;CHAR(34),CHAR(34)&amp;CHAR(34)))&amp;"};"</f>
        <v xml:space="preserve">       if (typeof(localStorage.ShareholderName1            )==  "undefined") { localStorage.ShareholderName1             = ""};</v>
      </c>
      <c r="P3" t="str">
        <f>"       $"&amp;E3&amp;" = $row["&amp;CHAR(34)&amp;B3&amp;CHAR(34)&amp;"];"</f>
        <v xml:space="preserve">       $ShareholderName1             = $row["ShareholderName1"];</v>
      </c>
      <c r="Q3" t="str">
        <f>"       "&amp;K3&amp;" =  "&amp;CHAR(34)&amp;"&lt;?php echo "&amp;SUBSTITUTE( H3,"'","")&amp;"?&gt;"&amp;CHAR(34)&amp;";"</f>
        <v xml:space="preserve">       localStorage.ShareholderName1             =  "&lt;?php echo $ShareholderName1?&gt;";</v>
      </c>
      <c r="R3" t="str">
        <f>SUBSTITUTE(M3,"'","")&amp;" =  "&amp;"$_POST["&amp;F3&amp;"] "&amp;";"</f>
        <v>$ShareholderName1             =  $_POST['ShareholderName1'] ;</v>
      </c>
      <c r="S3" t="str">
        <f>"       "&amp;K3&amp;" =  document.ShareholderForm."&amp;B3&amp;".value;"</f>
        <v xml:space="preserve">       localStorage.ShareholderName1             =  document.ShareholderForm.ShareholderName1.value;</v>
      </c>
      <c r="T3" t="str">
        <f>"         document.Shareholder."&amp;B3&amp;".value"&amp;" =  "&amp;TRIM(K3)&amp;";"</f>
        <v xml:space="preserve">         document.Shareholder.ShareholderName1.value =  localStorage.ShareholderName1;</v>
      </c>
      <c r="U3" t="s">
        <v>446</v>
      </c>
      <c r="V3" t="str">
        <f xml:space="preserve"> "           "&amp;B3&amp;"  "&amp;U3&amp;" NOT NULL,"</f>
        <v xml:space="preserve">           ShareholderName1  VARCHAR(100) NOT NULL,</v>
      </c>
      <c r="W3" t="str">
        <f>"       "&amp;B3&amp;","</f>
        <v xml:space="preserve">       ShareholderName1,</v>
      </c>
      <c r="X3" t="str">
        <f>"       "&amp;H3&amp;","</f>
        <v xml:space="preserve">       '$ShareholderName1',</v>
      </c>
    </row>
    <row r="4" spans="1:24" x14ac:dyDescent="0.25">
      <c r="A4">
        <v>2</v>
      </c>
      <c r="B4" t="s">
        <v>435</v>
      </c>
      <c r="C4" s="3">
        <f t="shared" ref="C4:C29" si="2">LEN(B4)</f>
        <v>16</v>
      </c>
      <c r="D4" s="3">
        <f t="shared" si="0"/>
        <v>28</v>
      </c>
      <c r="E4" s="14" t="str">
        <f t="shared" ref="E4:E29" si="3">B4&amp;REPT(" ",D4-C4)</f>
        <v xml:space="preserve">ShareholderDate1            </v>
      </c>
      <c r="F4" t="str">
        <f t="shared" ref="F4:F29" si="4">"'"&amp;B4&amp;"'"</f>
        <v>'ShareholderDate1'</v>
      </c>
      <c r="G4" t="str">
        <f t="shared" ref="G4:G29" si="5">"$"&amp;B4</f>
        <v>$ShareholderDate1</v>
      </c>
      <c r="H4" t="str">
        <f t="shared" ref="H4:H29" si="6">"'"&amp;G4&amp;"'"</f>
        <v>'$ShareholderDate1'</v>
      </c>
      <c r="I4">
        <f t="shared" ref="I4:I29" si="7">LEN(H4)</f>
        <v>19</v>
      </c>
      <c r="J4" s="3">
        <f t="shared" si="1"/>
        <v>31</v>
      </c>
      <c r="K4" s="9" t="str">
        <f t="shared" ref="K4:K29" si="8">"localStorage."&amp;E4</f>
        <v xml:space="preserve">localStorage.ShareholderDate1            </v>
      </c>
      <c r="L4" s="7" t="s">
        <v>441</v>
      </c>
      <c r="M4" t="str">
        <f t="shared" ref="M4:M29" si="9">H4&amp;REPT(" ",J4-I4)</f>
        <v xml:space="preserve">'$ShareholderDate1'            </v>
      </c>
      <c r="N4" t="str">
        <f t="shared" ref="N4:N67" si="10">SUBSTITUTE(M4,"'","")&amp;" = "&amp;CHAR(34)&amp;CHAR(34)&amp;";" &amp; "// "&amp;L4</f>
        <v>$ShareholderDate1             = "";// Shareholder Data - 1</v>
      </c>
      <c r="O4" t="str">
        <f>"       if ("&amp;"typeof("&amp;K4&amp;")"&amp;"==  "&amp;CHAR(34)&amp;"undefined"&amp;CHAR(34)&amp;") { "&amp;K4&amp;" = "&amp;IF(RIGHT(B4,5)="Score",0,IF(RIGHT(B4,6)="Rating",CHAR(34)&amp;"Medium"&amp;CHAR(34),CHAR(34)&amp;""&amp;CHAR(34)))&amp;"};"</f>
        <v xml:space="preserve">       if (typeof(localStorage.ShareholderDate1            )==  "undefined") { localStorage.ShareholderDate1             = ""};</v>
      </c>
      <c r="P4" t="str">
        <f t="shared" ref="P4:P67" si="11">"       $"&amp;E4&amp;" = $row["&amp;CHAR(34)&amp;B4&amp;CHAR(34)&amp;"];"</f>
        <v xml:space="preserve">       $ShareholderDate1             = $row["ShareholderDate1"];</v>
      </c>
      <c r="Q4" t="str">
        <f t="shared" ref="Q4:Q67" si="12">"       "&amp;K4&amp;" =  "&amp;CHAR(34)&amp;"&lt;?php echo "&amp;SUBSTITUTE( H4,"'","")&amp;"?&gt;"&amp;CHAR(34)&amp;";"</f>
        <v xml:space="preserve">       localStorage.ShareholderDate1             =  "&lt;?php echo $ShareholderDate1?&gt;";</v>
      </c>
      <c r="R4" t="str">
        <f t="shared" ref="R4:R29" si="13">SUBSTITUTE(M4,"'","")&amp;" =  "&amp;"$_POST["&amp;F4&amp;"] "&amp;";"</f>
        <v>$ShareholderDate1             =  $_POST['ShareholderDate1'] ;</v>
      </c>
      <c r="S4" t="str">
        <f t="shared" ref="S4:S67" si="14">"       "&amp;K4&amp;" =  document.ShareholderForm."&amp;B4&amp;".value;"</f>
        <v xml:space="preserve">       localStorage.ShareholderDate1             =  document.ShareholderForm.ShareholderDate1.value;</v>
      </c>
      <c r="T4" t="str">
        <f t="shared" ref="T4:T67" si="15">"         document.Shareholder."&amp;B4&amp;".value"&amp;" =  "&amp;TRIM(K4)&amp;";"</f>
        <v xml:space="preserve">         document.Shareholder.ShareholderDate1.value =  localStorage.ShareholderDate1;</v>
      </c>
      <c r="U4" t="s">
        <v>447</v>
      </c>
      <c r="V4" t="str">
        <f t="shared" ref="V4:V67" si="16" xml:space="preserve"> "           "&amp;B4&amp;"  "&amp;U4&amp;" NOT NULL,"</f>
        <v xml:space="preserve">           ShareholderDate1  DATE NOT NULL,</v>
      </c>
      <c r="W4" t="str">
        <f t="shared" ref="W4:W29" si="17">"       "&amp;B4&amp;","</f>
        <v xml:space="preserve">       ShareholderDate1,</v>
      </c>
      <c r="X4" t="str">
        <f t="shared" ref="X4:X29" si="18">"       "&amp;H4&amp;","</f>
        <v xml:space="preserve">       '$ShareholderDate1',</v>
      </c>
    </row>
    <row r="5" spans="1:24" x14ac:dyDescent="0.25">
      <c r="A5">
        <v>3</v>
      </c>
      <c r="B5" t="s">
        <v>376</v>
      </c>
      <c r="C5" s="3">
        <f t="shared" si="2"/>
        <v>18</v>
      </c>
      <c r="D5" s="3">
        <f t="shared" si="0"/>
        <v>28</v>
      </c>
      <c r="E5" s="14" t="str">
        <f t="shared" si="3"/>
        <v xml:space="preserve">ShareholderGender1          </v>
      </c>
      <c r="F5" t="str">
        <f t="shared" si="4"/>
        <v>'ShareholderGender1'</v>
      </c>
      <c r="G5" t="str">
        <f t="shared" si="5"/>
        <v>$ShareholderGender1</v>
      </c>
      <c r="H5" t="str">
        <f t="shared" si="6"/>
        <v>'$ShareholderGender1'</v>
      </c>
      <c r="I5">
        <f t="shared" si="7"/>
        <v>21</v>
      </c>
      <c r="J5" s="3">
        <f t="shared" si="1"/>
        <v>31</v>
      </c>
      <c r="K5" s="9" t="str">
        <f t="shared" si="8"/>
        <v xml:space="preserve">localStorage.ShareholderGender1          </v>
      </c>
      <c r="L5" s="7" t="s">
        <v>441</v>
      </c>
      <c r="M5" t="str">
        <f t="shared" si="9"/>
        <v xml:space="preserve">'$ShareholderGender1'          </v>
      </c>
      <c r="N5" t="str">
        <f t="shared" si="10"/>
        <v>$ShareholderGender1           = "";// Shareholder Data - 1</v>
      </c>
      <c r="O5" t="str">
        <f t="shared" ref="O5:O68" si="19">"       if ("&amp;"typeof("&amp;K5&amp;")"&amp;"==  "&amp;CHAR(34)&amp;"undefined"&amp;CHAR(34)&amp;") { "&amp;K5&amp;" = "&amp;IF(RIGHT(B5,5)="Score",0,IF(RIGHT(B5,6)="Rating",CHAR(34)&amp;"Medium"&amp;CHAR(34),CHAR(34)&amp;""&amp;CHAR(34)))&amp;"};"</f>
        <v xml:space="preserve">       if (typeof(localStorage.ShareholderGender1          )==  "undefined") { localStorage.ShareholderGender1           = ""};</v>
      </c>
      <c r="P5" t="str">
        <f t="shared" si="11"/>
        <v xml:space="preserve">       $ShareholderGender1           = $row["ShareholderGender1"];</v>
      </c>
      <c r="Q5" t="str">
        <f t="shared" si="12"/>
        <v xml:space="preserve">       localStorage.ShareholderGender1           =  "&lt;?php echo $ShareholderGender1?&gt;";</v>
      </c>
      <c r="R5" t="str">
        <f t="shared" si="13"/>
        <v>$ShareholderGender1           =  $_POST['ShareholderGender1'] ;</v>
      </c>
      <c r="S5" t="str">
        <f t="shared" si="14"/>
        <v xml:space="preserve">       localStorage.ShareholderGender1           =  document.ShareholderForm.ShareholderGender1.value;</v>
      </c>
      <c r="T5" t="str">
        <f t="shared" si="15"/>
        <v xml:space="preserve">         document.Shareholder.ShareholderGender1.value =  localStorage.ShareholderGender1;</v>
      </c>
      <c r="U5" t="s">
        <v>448</v>
      </c>
      <c r="V5" t="str">
        <f t="shared" si="16"/>
        <v xml:space="preserve">           ShareholderGender1  VARCHAR(6) NOT NULL,</v>
      </c>
      <c r="W5" t="str">
        <f t="shared" si="17"/>
        <v xml:space="preserve">       ShareholderGender1,</v>
      </c>
      <c r="X5" t="str">
        <f t="shared" si="18"/>
        <v xml:space="preserve">       '$ShareholderGender1',</v>
      </c>
    </row>
    <row r="6" spans="1:24" x14ac:dyDescent="0.25">
      <c r="A6">
        <v>4</v>
      </c>
      <c r="B6" t="s">
        <v>377</v>
      </c>
      <c r="C6" s="3">
        <f t="shared" si="2"/>
        <v>15</v>
      </c>
      <c r="D6" s="3">
        <f t="shared" si="0"/>
        <v>28</v>
      </c>
      <c r="E6" s="14" t="str">
        <f t="shared" si="3"/>
        <v xml:space="preserve">ShareholderAge1             </v>
      </c>
      <c r="F6" t="str">
        <f t="shared" si="4"/>
        <v>'ShareholderAge1'</v>
      </c>
      <c r="G6" t="str">
        <f t="shared" si="5"/>
        <v>$ShareholderAge1</v>
      </c>
      <c r="H6" t="str">
        <f t="shared" si="6"/>
        <v>'$ShareholderAge1'</v>
      </c>
      <c r="I6">
        <f t="shared" si="7"/>
        <v>18</v>
      </c>
      <c r="J6" s="3">
        <f t="shared" si="1"/>
        <v>31</v>
      </c>
      <c r="K6" s="9" t="str">
        <f t="shared" si="8"/>
        <v xml:space="preserve">localStorage.ShareholderAge1             </v>
      </c>
      <c r="L6" s="7" t="s">
        <v>441</v>
      </c>
      <c r="M6" t="str">
        <f t="shared" si="9"/>
        <v xml:space="preserve">'$ShareholderAge1'             </v>
      </c>
      <c r="N6" t="str">
        <f t="shared" si="10"/>
        <v>$ShareholderAge1              = "";// Shareholder Data - 1</v>
      </c>
      <c r="O6" t="str">
        <f t="shared" si="19"/>
        <v xml:space="preserve">       if (typeof(localStorage.ShareholderAge1             )==  "undefined") { localStorage.ShareholderAge1              = ""};</v>
      </c>
      <c r="P6" t="str">
        <f t="shared" si="11"/>
        <v xml:space="preserve">       $ShareholderAge1              = $row["ShareholderAge1"];</v>
      </c>
      <c r="Q6" t="str">
        <f t="shared" si="12"/>
        <v xml:space="preserve">       localStorage.ShareholderAge1              =  "&lt;?php echo $ShareholderAge1?&gt;";</v>
      </c>
      <c r="R6" t="str">
        <f t="shared" si="13"/>
        <v>$ShareholderAge1              =  $_POST['ShareholderAge1'] ;</v>
      </c>
      <c r="S6" t="str">
        <f t="shared" si="14"/>
        <v xml:space="preserve">       localStorage.ShareholderAge1              =  document.ShareholderForm.ShareholderAge1.value;</v>
      </c>
      <c r="T6" t="str">
        <f t="shared" si="15"/>
        <v xml:space="preserve">         document.Shareholder.ShareholderAge1.value =  localStorage.ShareholderAge1;</v>
      </c>
      <c r="U6" t="s">
        <v>449</v>
      </c>
      <c r="V6" t="str">
        <f t="shared" si="16"/>
        <v xml:space="preserve">           ShareholderAge1  FLOAT NOT NULL,</v>
      </c>
      <c r="W6" t="str">
        <f t="shared" si="17"/>
        <v xml:space="preserve">       ShareholderAge1,</v>
      </c>
      <c r="X6" t="str">
        <f t="shared" si="18"/>
        <v xml:space="preserve">       '$ShareholderAge1',</v>
      </c>
    </row>
    <row r="7" spans="1:24" x14ac:dyDescent="0.25">
      <c r="A7">
        <v>5</v>
      </c>
      <c r="B7" t="s">
        <v>458</v>
      </c>
      <c r="C7" s="3">
        <f t="shared" si="2"/>
        <v>28</v>
      </c>
      <c r="D7" s="3">
        <f t="shared" si="0"/>
        <v>28</v>
      </c>
      <c r="E7" s="14" t="str">
        <f t="shared" si="3"/>
        <v>ShareholderPercentageShares1</v>
      </c>
      <c r="F7" t="str">
        <f t="shared" si="4"/>
        <v>'ShareholderPercentageShares1'</v>
      </c>
      <c r="G7" t="str">
        <f t="shared" si="5"/>
        <v>$ShareholderPercentageShares1</v>
      </c>
      <c r="H7" t="str">
        <f t="shared" si="6"/>
        <v>'$ShareholderPercentageShares1'</v>
      </c>
      <c r="I7">
        <f t="shared" si="7"/>
        <v>31</v>
      </c>
      <c r="J7" s="3">
        <f t="shared" si="1"/>
        <v>31</v>
      </c>
      <c r="K7" s="9" t="str">
        <f t="shared" si="8"/>
        <v>localStorage.ShareholderPercentageShares1</v>
      </c>
      <c r="L7" s="7" t="s">
        <v>441</v>
      </c>
      <c r="M7" t="str">
        <f t="shared" si="9"/>
        <v>'$ShareholderPercentageShares1'</v>
      </c>
      <c r="N7" t="str">
        <f t="shared" si="10"/>
        <v>$ShareholderPercentageShares1 = "";// Shareholder Data - 1</v>
      </c>
      <c r="O7" t="str">
        <f t="shared" si="19"/>
        <v xml:space="preserve">       if (typeof(localStorage.ShareholderPercentageShares1)==  "undefined") { localStorage.ShareholderPercentageShares1 = ""};</v>
      </c>
      <c r="P7" t="str">
        <f t="shared" si="11"/>
        <v xml:space="preserve">       $ShareholderPercentageShares1 = $row["ShareholderPercentageShares1"];</v>
      </c>
      <c r="Q7" t="str">
        <f t="shared" si="12"/>
        <v xml:space="preserve">       localStorage.ShareholderPercentageShares1 =  "&lt;?php echo $ShareholderPercentageShares1?&gt;";</v>
      </c>
      <c r="R7" t="str">
        <f t="shared" si="13"/>
        <v>$ShareholderPercentageShares1 =  $_POST['ShareholderPercentageShares1'] ;</v>
      </c>
      <c r="S7" t="str">
        <f t="shared" si="14"/>
        <v xml:space="preserve">       localStorage.ShareholderPercentageShares1 =  document.ShareholderForm.ShareholderPercentageShares1.value;</v>
      </c>
      <c r="T7" t="str">
        <f t="shared" si="15"/>
        <v xml:space="preserve">         document.Shareholder.ShareholderPercentageShares1.value =  localStorage.ShareholderPercentageShares1;</v>
      </c>
      <c r="U7" t="s">
        <v>449</v>
      </c>
      <c r="V7" t="str">
        <f t="shared" si="16"/>
        <v xml:space="preserve">           ShareholderPercentageShares1  FLOAT NOT NULL,</v>
      </c>
      <c r="W7" t="str">
        <f t="shared" si="17"/>
        <v xml:space="preserve">       ShareholderPercentageShares1,</v>
      </c>
      <c r="X7" t="str">
        <f t="shared" si="18"/>
        <v xml:space="preserve">       '$ShareholderPercentageShares1',</v>
      </c>
    </row>
    <row r="8" spans="1:24" x14ac:dyDescent="0.25">
      <c r="A8">
        <v>6</v>
      </c>
      <c r="B8" t="s">
        <v>378</v>
      </c>
      <c r="C8" s="3">
        <f t="shared" si="2"/>
        <v>18</v>
      </c>
      <c r="D8" s="3">
        <f t="shared" si="0"/>
        <v>28</v>
      </c>
      <c r="E8" s="14" t="str">
        <f t="shared" si="3"/>
        <v xml:space="preserve">ShareholderITCRef1          </v>
      </c>
      <c r="F8" t="str">
        <f t="shared" si="4"/>
        <v>'ShareholderITCRef1'</v>
      </c>
      <c r="G8" t="str">
        <f t="shared" si="5"/>
        <v>$ShareholderITCRef1</v>
      </c>
      <c r="H8" t="str">
        <f t="shared" si="6"/>
        <v>'$ShareholderITCRef1'</v>
      </c>
      <c r="I8">
        <f t="shared" si="7"/>
        <v>21</v>
      </c>
      <c r="J8" s="3">
        <f t="shared" si="1"/>
        <v>31</v>
      </c>
      <c r="K8" s="9" t="str">
        <f t="shared" si="8"/>
        <v xml:space="preserve">localStorage.ShareholderITCRef1          </v>
      </c>
      <c r="L8" s="7" t="s">
        <v>441</v>
      </c>
      <c r="M8" t="str">
        <f t="shared" si="9"/>
        <v xml:space="preserve">'$ShareholderITCRef1'          </v>
      </c>
      <c r="N8" t="str">
        <f t="shared" si="10"/>
        <v>$ShareholderITCRef1           = "";// Shareholder Data - 1</v>
      </c>
      <c r="O8" t="str">
        <f t="shared" si="19"/>
        <v xml:space="preserve">       if (typeof(localStorage.ShareholderITCRef1          )==  "undefined") { localStorage.ShareholderITCRef1           = ""};</v>
      </c>
      <c r="P8" t="str">
        <f t="shared" si="11"/>
        <v xml:space="preserve">       $ShareholderITCRef1           = $row["ShareholderITCRef1"];</v>
      </c>
      <c r="Q8" t="str">
        <f t="shared" si="12"/>
        <v xml:space="preserve">       localStorage.ShareholderITCRef1           =  "&lt;?php echo $ShareholderITCRef1?&gt;";</v>
      </c>
      <c r="R8" t="str">
        <f t="shared" si="13"/>
        <v>$ShareholderITCRef1           =  $_POST['ShareholderITCRef1'] ;</v>
      </c>
      <c r="S8" t="str">
        <f t="shared" si="14"/>
        <v xml:space="preserve">       localStorage.ShareholderITCRef1           =  document.ShareholderForm.ShareholderITCRef1.value;</v>
      </c>
      <c r="T8" t="str">
        <f t="shared" si="15"/>
        <v xml:space="preserve">         document.Shareholder.ShareholderITCRef1.value =  localStorage.ShareholderITCRef1;</v>
      </c>
      <c r="U8" t="s">
        <v>446</v>
      </c>
      <c r="V8" t="str">
        <f t="shared" si="16"/>
        <v xml:space="preserve">           ShareholderITCRef1  VARCHAR(100) NOT NULL,</v>
      </c>
      <c r="W8" t="str">
        <f t="shared" si="17"/>
        <v xml:space="preserve">       ShareholderITCRef1,</v>
      </c>
      <c r="X8" t="str">
        <f t="shared" si="18"/>
        <v xml:space="preserve">       '$ShareholderITCRef1',</v>
      </c>
    </row>
    <row r="9" spans="1:24" x14ac:dyDescent="0.25">
      <c r="A9">
        <v>7</v>
      </c>
      <c r="B9" t="s">
        <v>379</v>
      </c>
      <c r="C9" s="3">
        <f t="shared" si="2"/>
        <v>19</v>
      </c>
      <c r="D9" s="3">
        <f t="shared" si="0"/>
        <v>28</v>
      </c>
      <c r="E9" s="14" t="str">
        <f t="shared" si="3"/>
        <v xml:space="preserve">ShareholderITCDate1         </v>
      </c>
      <c r="F9" t="str">
        <f t="shared" si="4"/>
        <v>'ShareholderITCDate1'</v>
      </c>
      <c r="G9" t="str">
        <f t="shared" si="5"/>
        <v>$ShareholderITCDate1</v>
      </c>
      <c r="H9" t="str">
        <f t="shared" si="6"/>
        <v>'$ShareholderITCDate1'</v>
      </c>
      <c r="I9">
        <f t="shared" si="7"/>
        <v>22</v>
      </c>
      <c r="J9" s="3">
        <f t="shared" si="1"/>
        <v>31</v>
      </c>
      <c r="K9" s="9" t="str">
        <f t="shared" si="8"/>
        <v xml:space="preserve">localStorage.ShareholderITCDate1         </v>
      </c>
      <c r="L9" s="7" t="s">
        <v>441</v>
      </c>
      <c r="M9" t="str">
        <f t="shared" si="9"/>
        <v xml:space="preserve">'$ShareholderITCDate1'         </v>
      </c>
      <c r="N9" t="str">
        <f t="shared" si="10"/>
        <v>$ShareholderITCDate1          = "";// Shareholder Data - 1</v>
      </c>
      <c r="O9" t="str">
        <f t="shared" si="19"/>
        <v xml:space="preserve">       if (typeof(localStorage.ShareholderITCDate1         )==  "undefined") { localStorage.ShareholderITCDate1          = ""};</v>
      </c>
      <c r="P9" t="str">
        <f t="shared" si="11"/>
        <v xml:space="preserve">       $ShareholderITCDate1          = $row["ShareholderITCDate1"];</v>
      </c>
      <c r="Q9" t="str">
        <f t="shared" si="12"/>
        <v xml:space="preserve">       localStorage.ShareholderITCDate1          =  "&lt;?php echo $ShareholderITCDate1?&gt;";</v>
      </c>
      <c r="R9" t="str">
        <f t="shared" si="13"/>
        <v>$ShareholderITCDate1          =  $_POST['ShareholderITCDate1'] ;</v>
      </c>
      <c r="S9" t="str">
        <f t="shared" si="14"/>
        <v xml:space="preserve">       localStorage.ShareholderITCDate1          =  document.ShareholderForm.ShareholderITCDate1.value;</v>
      </c>
      <c r="T9" t="str">
        <f t="shared" si="15"/>
        <v xml:space="preserve">         document.Shareholder.ShareholderITCDate1.value =  localStorage.ShareholderITCDate1;</v>
      </c>
      <c r="U9" t="s">
        <v>447</v>
      </c>
      <c r="V9" t="str">
        <f t="shared" si="16"/>
        <v xml:space="preserve">           ShareholderITCDate1  DATE NOT NULL,</v>
      </c>
      <c r="W9" t="str">
        <f t="shared" si="17"/>
        <v xml:space="preserve">       ShareholderITCDate1,</v>
      </c>
      <c r="X9" t="str">
        <f t="shared" si="18"/>
        <v xml:space="preserve">       '$ShareholderITCDate1',</v>
      </c>
    </row>
    <row r="10" spans="1:24" x14ac:dyDescent="0.25">
      <c r="A10">
        <v>8</v>
      </c>
      <c r="B10" t="s">
        <v>380</v>
      </c>
      <c r="C10" s="3">
        <f t="shared" si="2"/>
        <v>21</v>
      </c>
      <c r="D10" s="3">
        <f t="shared" si="0"/>
        <v>28</v>
      </c>
      <c r="E10" s="14" t="str">
        <f t="shared" si="3"/>
        <v xml:space="preserve">ShareholderPaidDebts1       </v>
      </c>
      <c r="F10" t="str">
        <f t="shared" si="4"/>
        <v>'ShareholderPaidDebts1'</v>
      </c>
      <c r="G10" t="str">
        <f t="shared" si="5"/>
        <v>$ShareholderPaidDebts1</v>
      </c>
      <c r="H10" t="str">
        <f t="shared" si="6"/>
        <v>'$ShareholderPaidDebts1'</v>
      </c>
      <c r="I10">
        <f t="shared" si="7"/>
        <v>24</v>
      </c>
      <c r="J10" s="3">
        <f t="shared" si="1"/>
        <v>31</v>
      </c>
      <c r="K10" s="9" t="str">
        <f t="shared" si="8"/>
        <v xml:space="preserve">localStorage.ShareholderPaidDebts1       </v>
      </c>
      <c r="L10" s="7" t="s">
        <v>441</v>
      </c>
      <c r="M10" t="str">
        <f t="shared" si="9"/>
        <v xml:space="preserve">'$ShareholderPaidDebts1'       </v>
      </c>
      <c r="N10" t="str">
        <f t="shared" si="10"/>
        <v>$ShareholderPaidDebts1        = "";// Shareholder Data - 1</v>
      </c>
      <c r="O10" t="str">
        <f t="shared" si="19"/>
        <v xml:space="preserve">       if (typeof(localStorage.ShareholderPaidDebts1       )==  "undefined") { localStorage.ShareholderPaidDebts1        = ""};</v>
      </c>
      <c r="P10" t="str">
        <f t="shared" si="11"/>
        <v xml:space="preserve">       $ShareholderPaidDebts1        = $row["ShareholderPaidDebts1"];</v>
      </c>
      <c r="Q10" t="str">
        <f t="shared" si="12"/>
        <v xml:space="preserve">       localStorage.ShareholderPaidDebts1        =  "&lt;?php echo $ShareholderPaidDebts1?&gt;";</v>
      </c>
      <c r="R10" t="str">
        <f t="shared" si="13"/>
        <v>$ShareholderPaidDebts1        =  $_POST['ShareholderPaidDebts1'] ;</v>
      </c>
      <c r="S10" t="str">
        <f t="shared" si="14"/>
        <v xml:space="preserve">       localStorage.ShareholderPaidDebts1        =  document.ShareholderForm.ShareholderPaidDebts1.value;</v>
      </c>
      <c r="T10" t="str">
        <f t="shared" si="15"/>
        <v xml:space="preserve">         document.Shareholder.ShareholderPaidDebts1.value =  localStorage.ShareholderPaidDebts1;</v>
      </c>
      <c r="U10" t="s">
        <v>450</v>
      </c>
      <c r="V10" t="str">
        <f t="shared" si="16"/>
        <v xml:space="preserve">           ShareholderPaidDebts1  INT NOT NULL,</v>
      </c>
      <c r="W10" t="str">
        <f t="shared" si="17"/>
        <v xml:space="preserve">       ShareholderPaidDebts1,</v>
      </c>
      <c r="X10" t="str">
        <f t="shared" si="18"/>
        <v xml:space="preserve">       '$ShareholderPaidDebts1',</v>
      </c>
    </row>
    <row r="11" spans="1:24" x14ac:dyDescent="0.25">
      <c r="A11">
        <v>9</v>
      </c>
      <c r="B11" t="s">
        <v>381</v>
      </c>
      <c r="C11" s="3">
        <f t="shared" si="2"/>
        <v>20</v>
      </c>
      <c r="D11" s="3">
        <f t="shared" si="0"/>
        <v>28</v>
      </c>
      <c r="E11" s="14" t="str">
        <f t="shared" si="3"/>
        <v xml:space="preserve">ShareholderDefaults1        </v>
      </c>
      <c r="F11" t="str">
        <f t="shared" si="4"/>
        <v>'ShareholderDefaults1'</v>
      </c>
      <c r="G11" t="str">
        <f t="shared" si="5"/>
        <v>$ShareholderDefaults1</v>
      </c>
      <c r="H11" t="str">
        <f t="shared" si="6"/>
        <v>'$ShareholderDefaults1'</v>
      </c>
      <c r="I11">
        <f t="shared" si="7"/>
        <v>23</v>
      </c>
      <c r="J11" s="3">
        <f t="shared" si="1"/>
        <v>31</v>
      </c>
      <c r="K11" s="9" t="str">
        <f t="shared" si="8"/>
        <v xml:space="preserve">localStorage.ShareholderDefaults1        </v>
      </c>
      <c r="L11" s="7" t="s">
        <v>441</v>
      </c>
      <c r="M11" t="str">
        <f t="shared" si="9"/>
        <v xml:space="preserve">'$ShareholderDefaults1'        </v>
      </c>
      <c r="N11" t="str">
        <f t="shared" si="10"/>
        <v>$ShareholderDefaults1         = "";// Shareholder Data - 1</v>
      </c>
      <c r="O11" t="str">
        <f t="shared" si="19"/>
        <v xml:space="preserve">       if (typeof(localStorage.ShareholderDefaults1        )==  "undefined") { localStorage.ShareholderDefaults1         = ""};</v>
      </c>
      <c r="P11" t="str">
        <f t="shared" si="11"/>
        <v xml:space="preserve">       $ShareholderDefaults1         = $row["ShareholderDefaults1"];</v>
      </c>
      <c r="Q11" t="str">
        <f t="shared" si="12"/>
        <v xml:space="preserve">       localStorage.ShareholderDefaults1         =  "&lt;?php echo $ShareholderDefaults1?&gt;";</v>
      </c>
      <c r="R11" t="str">
        <f t="shared" si="13"/>
        <v>$ShareholderDefaults1         =  $_POST['ShareholderDefaults1'] ;</v>
      </c>
      <c r="S11" t="str">
        <f t="shared" si="14"/>
        <v xml:space="preserve">       localStorage.ShareholderDefaults1         =  document.ShareholderForm.ShareholderDefaults1.value;</v>
      </c>
      <c r="T11" t="str">
        <f t="shared" si="15"/>
        <v xml:space="preserve">         document.Shareholder.ShareholderDefaults1.value =  localStorage.ShareholderDefaults1;</v>
      </c>
      <c r="U11" t="s">
        <v>450</v>
      </c>
      <c r="V11" t="str">
        <f t="shared" si="16"/>
        <v xml:space="preserve">           ShareholderDefaults1  INT NOT NULL,</v>
      </c>
      <c r="W11" t="str">
        <f t="shared" si="17"/>
        <v xml:space="preserve">       ShareholderDefaults1,</v>
      </c>
      <c r="X11" t="str">
        <f t="shared" si="18"/>
        <v xml:space="preserve">       '$ShareholderDefaults1',</v>
      </c>
    </row>
    <row r="12" spans="1:24" x14ac:dyDescent="0.25">
      <c r="A12">
        <v>10</v>
      </c>
      <c r="B12" t="s">
        <v>382</v>
      </c>
      <c r="C12" s="3">
        <f t="shared" si="2"/>
        <v>22</v>
      </c>
      <c r="D12" s="3">
        <f t="shared" si="0"/>
        <v>28</v>
      </c>
      <c r="E12" s="14" t="str">
        <f t="shared" si="3"/>
        <v xml:space="preserve">ShareholderJudgements1      </v>
      </c>
      <c r="F12" t="str">
        <f t="shared" si="4"/>
        <v>'ShareholderJudgements1'</v>
      </c>
      <c r="G12" t="str">
        <f t="shared" si="5"/>
        <v>$ShareholderJudgements1</v>
      </c>
      <c r="H12" t="str">
        <f t="shared" si="6"/>
        <v>'$ShareholderJudgements1'</v>
      </c>
      <c r="I12">
        <f t="shared" si="7"/>
        <v>25</v>
      </c>
      <c r="J12" s="3">
        <f t="shared" si="1"/>
        <v>31</v>
      </c>
      <c r="K12" s="9" t="str">
        <f t="shared" si="8"/>
        <v xml:space="preserve">localStorage.ShareholderJudgements1      </v>
      </c>
      <c r="L12" s="7" t="s">
        <v>441</v>
      </c>
      <c r="M12" t="str">
        <f t="shared" si="9"/>
        <v xml:space="preserve">'$ShareholderJudgements1'      </v>
      </c>
      <c r="N12" t="str">
        <f t="shared" si="10"/>
        <v>$ShareholderJudgements1       = "";// Shareholder Data - 1</v>
      </c>
      <c r="O12" t="str">
        <f t="shared" si="19"/>
        <v xml:space="preserve">       if (typeof(localStorage.ShareholderJudgements1      )==  "undefined") { localStorage.ShareholderJudgements1       = ""};</v>
      </c>
      <c r="P12" t="str">
        <f t="shared" si="11"/>
        <v xml:space="preserve">       $ShareholderJudgements1       = $row["ShareholderJudgements1"];</v>
      </c>
      <c r="Q12" t="str">
        <f t="shared" si="12"/>
        <v xml:space="preserve">       localStorage.ShareholderJudgements1       =  "&lt;?php echo $ShareholderJudgements1?&gt;";</v>
      </c>
      <c r="R12" t="str">
        <f t="shared" si="13"/>
        <v>$ShareholderJudgements1       =  $_POST['ShareholderJudgements1'] ;</v>
      </c>
      <c r="S12" t="str">
        <f t="shared" si="14"/>
        <v xml:space="preserve">       localStorage.ShareholderJudgements1       =  document.ShareholderForm.ShareholderJudgements1.value;</v>
      </c>
      <c r="T12" t="str">
        <f t="shared" si="15"/>
        <v xml:space="preserve">         document.Shareholder.ShareholderJudgements1.value =  localStorage.ShareholderJudgements1;</v>
      </c>
      <c r="U12" t="s">
        <v>450</v>
      </c>
      <c r="V12" t="str">
        <f t="shared" si="16"/>
        <v xml:space="preserve">           ShareholderJudgements1  INT NOT NULL,</v>
      </c>
      <c r="W12" t="str">
        <f t="shared" si="17"/>
        <v xml:space="preserve">       ShareholderJudgements1,</v>
      </c>
      <c r="X12" t="str">
        <f t="shared" si="18"/>
        <v xml:space="preserve">       '$ShareholderJudgements1',</v>
      </c>
    </row>
    <row r="13" spans="1:24" x14ac:dyDescent="0.25">
      <c r="A13">
        <v>11</v>
      </c>
      <c r="B13" t="s">
        <v>383</v>
      </c>
      <c r="C13" s="3">
        <f t="shared" si="2"/>
        <v>23</v>
      </c>
      <c r="D13" s="3">
        <f t="shared" si="0"/>
        <v>28</v>
      </c>
      <c r="E13" s="14" t="str">
        <f t="shared" si="3"/>
        <v xml:space="preserve">ShareholderTraceAlerts1     </v>
      </c>
      <c r="F13" t="str">
        <f t="shared" si="4"/>
        <v>'ShareholderTraceAlerts1'</v>
      </c>
      <c r="G13" t="str">
        <f t="shared" si="5"/>
        <v>$ShareholderTraceAlerts1</v>
      </c>
      <c r="H13" t="str">
        <f t="shared" si="6"/>
        <v>'$ShareholderTraceAlerts1'</v>
      </c>
      <c r="I13">
        <f t="shared" si="7"/>
        <v>26</v>
      </c>
      <c r="J13" s="3">
        <f t="shared" si="1"/>
        <v>31</v>
      </c>
      <c r="K13" s="9" t="str">
        <f t="shared" si="8"/>
        <v xml:space="preserve">localStorage.ShareholderTraceAlerts1     </v>
      </c>
      <c r="L13" s="7" t="s">
        <v>441</v>
      </c>
      <c r="M13" t="str">
        <f t="shared" si="9"/>
        <v xml:space="preserve">'$ShareholderTraceAlerts1'     </v>
      </c>
      <c r="N13" t="str">
        <f t="shared" si="10"/>
        <v>$ShareholderTraceAlerts1      = "";// Shareholder Data - 1</v>
      </c>
      <c r="O13" t="str">
        <f t="shared" si="19"/>
        <v xml:space="preserve">       if (typeof(localStorage.ShareholderTraceAlerts1     )==  "undefined") { localStorage.ShareholderTraceAlerts1      = ""};</v>
      </c>
      <c r="P13" t="str">
        <f t="shared" si="11"/>
        <v xml:space="preserve">       $ShareholderTraceAlerts1      = $row["ShareholderTraceAlerts1"];</v>
      </c>
      <c r="Q13" t="str">
        <f t="shared" si="12"/>
        <v xml:space="preserve">       localStorage.ShareholderTraceAlerts1      =  "&lt;?php echo $ShareholderTraceAlerts1?&gt;";</v>
      </c>
      <c r="R13" t="str">
        <f t="shared" si="13"/>
        <v>$ShareholderTraceAlerts1      =  $_POST['ShareholderTraceAlerts1'] ;</v>
      </c>
      <c r="S13" t="str">
        <f t="shared" si="14"/>
        <v xml:space="preserve">       localStorage.ShareholderTraceAlerts1      =  document.ShareholderForm.ShareholderTraceAlerts1.value;</v>
      </c>
      <c r="T13" t="str">
        <f t="shared" si="15"/>
        <v xml:space="preserve">         document.Shareholder.ShareholderTraceAlerts1.value =  localStorage.ShareholderTraceAlerts1;</v>
      </c>
      <c r="U13" t="s">
        <v>450</v>
      </c>
      <c r="V13" t="str">
        <f t="shared" si="16"/>
        <v xml:space="preserve">           ShareholderTraceAlerts1  INT NOT NULL,</v>
      </c>
      <c r="W13" t="str">
        <f t="shared" si="17"/>
        <v xml:space="preserve">       ShareholderTraceAlerts1,</v>
      </c>
      <c r="X13" t="str">
        <f t="shared" si="18"/>
        <v xml:space="preserve">       '$ShareholderTraceAlerts1',</v>
      </c>
    </row>
    <row r="14" spans="1:24" x14ac:dyDescent="0.25">
      <c r="A14">
        <v>12</v>
      </c>
      <c r="B14" t="s">
        <v>384</v>
      </c>
      <c r="C14" s="3">
        <f t="shared" si="2"/>
        <v>23</v>
      </c>
      <c r="D14" s="3">
        <f t="shared" si="0"/>
        <v>28</v>
      </c>
      <c r="E14" s="14" t="str">
        <f t="shared" si="3"/>
        <v xml:space="preserve">ShareholderBlacklisted1     </v>
      </c>
      <c r="F14" t="str">
        <f t="shared" si="4"/>
        <v>'ShareholderBlacklisted1'</v>
      </c>
      <c r="G14" t="str">
        <f t="shared" si="5"/>
        <v>$ShareholderBlacklisted1</v>
      </c>
      <c r="H14" t="str">
        <f t="shared" si="6"/>
        <v>'$ShareholderBlacklisted1'</v>
      </c>
      <c r="I14">
        <f t="shared" si="7"/>
        <v>26</v>
      </c>
      <c r="J14" s="3">
        <f t="shared" si="1"/>
        <v>31</v>
      </c>
      <c r="K14" s="9" t="str">
        <f t="shared" si="8"/>
        <v xml:space="preserve">localStorage.ShareholderBlacklisted1     </v>
      </c>
      <c r="L14" s="7" t="s">
        <v>441</v>
      </c>
      <c r="M14" t="str">
        <f t="shared" si="9"/>
        <v xml:space="preserve">'$ShareholderBlacklisted1'     </v>
      </c>
      <c r="N14" t="str">
        <f t="shared" si="10"/>
        <v>$ShareholderBlacklisted1      = "";// Shareholder Data - 1</v>
      </c>
      <c r="O14" t="str">
        <f t="shared" si="19"/>
        <v xml:space="preserve">       if (typeof(localStorage.ShareholderBlacklisted1     )==  "undefined") { localStorage.ShareholderBlacklisted1      = ""};</v>
      </c>
      <c r="P14" t="str">
        <f t="shared" si="11"/>
        <v xml:space="preserve">       $ShareholderBlacklisted1      = $row["ShareholderBlacklisted1"];</v>
      </c>
      <c r="Q14" t="str">
        <f t="shared" si="12"/>
        <v xml:space="preserve">       localStorage.ShareholderBlacklisted1      =  "&lt;?php echo $ShareholderBlacklisted1?&gt;";</v>
      </c>
      <c r="R14" t="str">
        <f t="shared" si="13"/>
        <v>$ShareholderBlacklisted1      =  $_POST['ShareholderBlacklisted1'] ;</v>
      </c>
      <c r="S14" t="str">
        <f t="shared" si="14"/>
        <v xml:space="preserve">       localStorage.ShareholderBlacklisted1      =  document.ShareholderForm.ShareholderBlacklisted1.value;</v>
      </c>
      <c r="T14" t="str">
        <f t="shared" si="15"/>
        <v xml:space="preserve">         document.Shareholder.ShareholderBlacklisted1.value =  localStorage.ShareholderBlacklisted1;</v>
      </c>
      <c r="U14" t="s">
        <v>451</v>
      </c>
      <c r="V14" t="str">
        <f t="shared" si="16"/>
        <v xml:space="preserve">           ShareholderBlacklisted1  VARCHAR(3) NOT NULL,</v>
      </c>
      <c r="W14" t="str">
        <f t="shared" si="17"/>
        <v xml:space="preserve">       ShareholderBlacklisted1,</v>
      </c>
      <c r="X14" t="str">
        <f t="shared" si="18"/>
        <v xml:space="preserve">       '$ShareholderBlacklisted1',</v>
      </c>
    </row>
    <row r="15" spans="1:24" x14ac:dyDescent="0.25">
      <c r="A15">
        <v>13</v>
      </c>
      <c r="B15" t="s">
        <v>385</v>
      </c>
      <c r="C15" s="3">
        <f t="shared" si="2"/>
        <v>22</v>
      </c>
      <c r="D15" s="3">
        <f t="shared" si="0"/>
        <v>28</v>
      </c>
      <c r="E15" s="14" t="str">
        <f t="shared" si="3"/>
        <v xml:space="preserve">ShareholderFraudAlert1      </v>
      </c>
      <c r="F15" t="str">
        <f t="shared" si="4"/>
        <v>'ShareholderFraudAlert1'</v>
      </c>
      <c r="G15" t="str">
        <f t="shared" si="5"/>
        <v>$ShareholderFraudAlert1</v>
      </c>
      <c r="H15" t="str">
        <f t="shared" si="6"/>
        <v>'$ShareholderFraudAlert1'</v>
      </c>
      <c r="I15">
        <f t="shared" si="7"/>
        <v>25</v>
      </c>
      <c r="J15" s="3">
        <f t="shared" si="1"/>
        <v>31</v>
      </c>
      <c r="K15" s="9" t="str">
        <f t="shared" si="8"/>
        <v xml:space="preserve">localStorage.ShareholderFraudAlert1      </v>
      </c>
      <c r="L15" s="7" t="s">
        <v>441</v>
      </c>
      <c r="M15" t="str">
        <f t="shared" si="9"/>
        <v xml:space="preserve">'$ShareholderFraudAlert1'      </v>
      </c>
      <c r="N15" t="str">
        <f t="shared" si="10"/>
        <v>$ShareholderFraudAlert1       = "";// Shareholder Data - 1</v>
      </c>
      <c r="O15" t="str">
        <f t="shared" si="19"/>
        <v xml:space="preserve">       if (typeof(localStorage.ShareholderFraudAlert1      )==  "undefined") { localStorage.ShareholderFraudAlert1       = ""};</v>
      </c>
      <c r="P15" t="str">
        <f t="shared" si="11"/>
        <v xml:space="preserve">       $ShareholderFraudAlert1       = $row["ShareholderFraudAlert1"];</v>
      </c>
      <c r="Q15" t="str">
        <f t="shared" si="12"/>
        <v xml:space="preserve">       localStorage.ShareholderFraudAlert1       =  "&lt;?php echo $ShareholderFraudAlert1?&gt;";</v>
      </c>
      <c r="R15" t="str">
        <f t="shared" si="13"/>
        <v>$ShareholderFraudAlert1       =  $_POST['ShareholderFraudAlert1'] ;</v>
      </c>
      <c r="S15" t="str">
        <f t="shared" si="14"/>
        <v xml:space="preserve">       localStorage.ShareholderFraudAlert1       =  document.ShareholderForm.ShareholderFraudAlert1.value;</v>
      </c>
      <c r="T15" t="str">
        <f t="shared" si="15"/>
        <v xml:space="preserve">         document.Shareholder.ShareholderFraudAlert1.value =  localStorage.ShareholderFraudAlert1;</v>
      </c>
      <c r="U15" t="s">
        <v>451</v>
      </c>
      <c r="V15" t="str">
        <f t="shared" si="16"/>
        <v xml:space="preserve">           ShareholderFraudAlert1  VARCHAR(3) NOT NULL,</v>
      </c>
      <c r="W15" t="str">
        <f t="shared" si="17"/>
        <v xml:space="preserve">       ShareholderFraudAlert1,</v>
      </c>
      <c r="X15" t="str">
        <f t="shared" si="18"/>
        <v xml:space="preserve">       '$ShareholderFraudAlert1',</v>
      </c>
    </row>
    <row r="16" spans="1:24" x14ac:dyDescent="0.25">
      <c r="A16">
        <v>14</v>
      </c>
      <c r="B16" t="s">
        <v>386</v>
      </c>
      <c r="C16" s="3">
        <f t="shared" si="2"/>
        <v>22</v>
      </c>
      <c r="D16" s="3">
        <f t="shared" si="0"/>
        <v>28</v>
      </c>
      <c r="E16" s="14" t="str">
        <f t="shared" si="3"/>
        <v xml:space="preserve">ShareholderTotalScore1      </v>
      </c>
      <c r="F16" t="str">
        <f t="shared" si="4"/>
        <v>'ShareholderTotalScore1'</v>
      </c>
      <c r="G16" t="str">
        <f t="shared" si="5"/>
        <v>$ShareholderTotalScore1</v>
      </c>
      <c r="H16" t="str">
        <f t="shared" si="6"/>
        <v>'$ShareholderTotalScore1'</v>
      </c>
      <c r="I16">
        <f t="shared" si="7"/>
        <v>25</v>
      </c>
      <c r="J16" s="3">
        <f t="shared" si="1"/>
        <v>31</v>
      </c>
      <c r="K16" s="9" t="str">
        <f t="shared" si="8"/>
        <v xml:space="preserve">localStorage.ShareholderTotalScore1      </v>
      </c>
      <c r="L16" s="7" t="s">
        <v>441</v>
      </c>
      <c r="M16" t="str">
        <f t="shared" si="9"/>
        <v xml:space="preserve">'$ShareholderTotalScore1'      </v>
      </c>
      <c r="N16" t="str">
        <f t="shared" si="10"/>
        <v>$ShareholderTotalScore1       = "";// Shareholder Data - 1</v>
      </c>
      <c r="O16" t="str">
        <f t="shared" si="19"/>
        <v xml:space="preserve">       if (typeof(localStorage.ShareholderTotalScore1      )==  "undefined") { localStorage.ShareholderTotalScore1       = ""};</v>
      </c>
      <c r="P16" t="str">
        <f t="shared" si="11"/>
        <v xml:space="preserve">       $ShareholderTotalScore1       = $row["ShareholderTotalScore1"];</v>
      </c>
      <c r="Q16" t="str">
        <f t="shared" si="12"/>
        <v xml:space="preserve">       localStorage.ShareholderTotalScore1       =  "&lt;?php echo $ShareholderTotalScore1?&gt;";</v>
      </c>
      <c r="R16" t="str">
        <f t="shared" si="13"/>
        <v>$ShareholderTotalScore1       =  $_POST['ShareholderTotalScore1'] ;</v>
      </c>
      <c r="S16" t="str">
        <f t="shared" si="14"/>
        <v xml:space="preserve">       localStorage.ShareholderTotalScore1       =  document.ShareholderForm.ShareholderTotalScore1.value;</v>
      </c>
      <c r="T16" t="str">
        <f t="shared" si="15"/>
        <v xml:space="preserve">         document.Shareholder.ShareholderTotalScore1.value =  localStorage.ShareholderTotalScore1;</v>
      </c>
      <c r="U16" t="s">
        <v>449</v>
      </c>
      <c r="V16" t="str">
        <f t="shared" si="16"/>
        <v xml:space="preserve">           ShareholderTotalScore1  FLOAT NOT NULL,</v>
      </c>
      <c r="W16" t="str">
        <f t="shared" si="17"/>
        <v xml:space="preserve">       ShareholderTotalScore1,</v>
      </c>
      <c r="X16" t="str">
        <f t="shared" si="18"/>
        <v xml:space="preserve">       '$ShareholderTotalScore1',</v>
      </c>
    </row>
    <row r="17" spans="1:24" x14ac:dyDescent="0.25">
      <c r="A17">
        <v>15</v>
      </c>
      <c r="B17" t="s">
        <v>387</v>
      </c>
      <c r="C17" s="3">
        <f t="shared" si="2"/>
        <v>16</v>
      </c>
      <c r="D17" s="3">
        <f t="shared" si="0"/>
        <v>28</v>
      </c>
      <c r="E17" s="14" t="str">
        <f t="shared" si="3"/>
        <v xml:space="preserve">ShareholderName2            </v>
      </c>
      <c r="F17" t="str">
        <f t="shared" si="4"/>
        <v>'ShareholderName2'</v>
      </c>
      <c r="G17" t="str">
        <f t="shared" si="5"/>
        <v>$ShareholderName2</v>
      </c>
      <c r="H17" t="str">
        <f t="shared" si="6"/>
        <v>'$ShareholderName2'</v>
      </c>
      <c r="I17">
        <f t="shared" si="7"/>
        <v>19</v>
      </c>
      <c r="J17" s="3">
        <f t="shared" si="1"/>
        <v>31</v>
      </c>
      <c r="K17" s="9" t="str">
        <f t="shared" si="8"/>
        <v xml:space="preserve">localStorage.ShareholderName2            </v>
      </c>
      <c r="L17" s="7" t="s">
        <v>442</v>
      </c>
      <c r="M17" t="str">
        <f t="shared" si="9"/>
        <v xml:space="preserve">'$ShareholderName2'            </v>
      </c>
      <c r="N17" t="str">
        <f t="shared" si="10"/>
        <v>$ShareholderName2             = "";// Shareholder Data - 2</v>
      </c>
      <c r="O17" t="str">
        <f t="shared" si="19"/>
        <v xml:space="preserve">       if (typeof(localStorage.ShareholderName2            )==  "undefined") { localStorage.ShareholderName2             = ""};</v>
      </c>
      <c r="P17" t="str">
        <f t="shared" si="11"/>
        <v xml:space="preserve">       $ShareholderName2             = $row["ShareholderName2"];</v>
      </c>
      <c r="Q17" t="str">
        <f t="shared" si="12"/>
        <v xml:space="preserve">       localStorage.ShareholderName2             =  "&lt;?php echo $ShareholderName2?&gt;";</v>
      </c>
      <c r="R17" t="str">
        <f t="shared" si="13"/>
        <v>$ShareholderName2             =  $_POST['ShareholderName2'] ;</v>
      </c>
      <c r="S17" t="str">
        <f t="shared" si="14"/>
        <v xml:space="preserve">       localStorage.ShareholderName2             =  document.ShareholderForm.ShareholderName2.value;</v>
      </c>
      <c r="T17" t="str">
        <f t="shared" si="15"/>
        <v xml:space="preserve">         document.Shareholder.ShareholderName2.value =  localStorage.ShareholderName2;</v>
      </c>
      <c r="U17" t="s">
        <v>446</v>
      </c>
      <c r="V17" t="str">
        <f t="shared" si="16"/>
        <v xml:space="preserve">           ShareholderName2  VARCHAR(100) NOT NULL,</v>
      </c>
      <c r="W17" t="str">
        <f t="shared" si="17"/>
        <v xml:space="preserve">       ShareholderName2,</v>
      </c>
      <c r="X17" t="str">
        <f t="shared" si="18"/>
        <v xml:space="preserve">       '$ShareholderName2',</v>
      </c>
    </row>
    <row r="18" spans="1:24" x14ac:dyDescent="0.25">
      <c r="A18">
        <v>16</v>
      </c>
      <c r="B18" t="s">
        <v>436</v>
      </c>
      <c r="C18" s="3">
        <f t="shared" si="2"/>
        <v>16</v>
      </c>
      <c r="D18" s="3">
        <f t="shared" si="0"/>
        <v>28</v>
      </c>
      <c r="E18" s="14" t="str">
        <f t="shared" si="3"/>
        <v xml:space="preserve">ShareholderDate2            </v>
      </c>
      <c r="F18" t="str">
        <f t="shared" si="4"/>
        <v>'ShareholderDate2'</v>
      </c>
      <c r="G18" t="str">
        <f t="shared" si="5"/>
        <v>$ShareholderDate2</v>
      </c>
      <c r="H18" t="str">
        <f t="shared" si="6"/>
        <v>'$ShareholderDate2'</v>
      </c>
      <c r="I18">
        <f t="shared" si="7"/>
        <v>19</v>
      </c>
      <c r="J18" s="3">
        <f t="shared" si="1"/>
        <v>31</v>
      </c>
      <c r="K18" s="9" t="str">
        <f t="shared" si="8"/>
        <v xml:space="preserve">localStorage.ShareholderDate2            </v>
      </c>
      <c r="L18" s="7" t="s">
        <v>442</v>
      </c>
      <c r="M18" t="str">
        <f t="shared" si="9"/>
        <v xml:space="preserve">'$ShareholderDate2'            </v>
      </c>
      <c r="N18" t="str">
        <f t="shared" si="10"/>
        <v>$ShareholderDate2             = "";// Shareholder Data - 2</v>
      </c>
      <c r="O18" t="str">
        <f t="shared" si="19"/>
        <v xml:space="preserve">       if (typeof(localStorage.ShareholderDate2            )==  "undefined") { localStorage.ShareholderDate2             = ""};</v>
      </c>
      <c r="P18" t="str">
        <f t="shared" si="11"/>
        <v xml:space="preserve">       $ShareholderDate2             = $row["ShareholderDate2"];</v>
      </c>
      <c r="Q18" t="str">
        <f t="shared" si="12"/>
        <v xml:space="preserve">       localStorage.ShareholderDate2             =  "&lt;?php echo $ShareholderDate2?&gt;";</v>
      </c>
      <c r="R18" t="str">
        <f t="shared" si="13"/>
        <v>$ShareholderDate2             =  $_POST['ShareholderDate2'] ;</v>
      </c>
      <c r="S18" t="str">
        <f t="shared" si="14"/>
        <v xml:space="preserve">       localStorage.ShareholderDate2             =  document.ShareholderForm.ShareholderDate2.value;</v>
      </c>
      <c r="T18" t="str">
        <f t="shared" si="15"/>
        <v xml:space="preserve">         document.Shareholder.ShareholderDate2.value =  localStorage.ShareholderDate2;</v>
      </c>
      <c r="U18" t="s">
        <v>447</v>
      </c>
      <c r="V18" t="str">
        <f t="shared" si="16"/>
        <v xml:space="preserve">           ShareholderDate2  DATE NOT NULL,</v>
      </c>
      <c r="W18" t="str">
        <f t="shared" si="17"/>
        <v xml:space="preserve">       ShareholderDate2,</v>
      </c>
      <c r="X18" t="str">
        <f t="shared" si="18"/>
        <v xml:space="preserve">       '$ShareholderDate2',</v>
      </c>
    </row>
    <row r="19" spans="1:24" x14ac:dyDescent="0.25">
      <c r="A19">
        <v>17</v>
      </c>
      <c r="B19" t="s">
        <v>388</v>
      </c>
      <c r="C19" s="3">
        <f t="shared" si="2"/>
        <v>18</v>
      </c>
      <c r="D19" s="3">
        <f t="shared" si="0"/>
        <v>28</v>
      </c>
      <c r="E19" s="14" t="str">
        <f t="shared" si="3"/>
        <v xml:space="preserve">ShareholderGender2          </v>
      </c>
      <c r="F19" t="str">
        <f t="shared" si="4"/>
        <v>'ShareholderGender2'</v>
      </c>
      <c r="G19" t="str">
        <f t="shared" si="5"/>
        <v>$ShareholderGender2</v>
      </c>
      <c r="H19" t="str">
        <f t="shared" si="6"/>
        <v>'$ShareholderGender2'</v>
      </c>
      <c r="I19">
        <f t="shared" si="7"/>
        <v>21</v>
      </c>
      <c r="J19" s="3">
        <f t="shared" si="1"/>
        <v>31</v>
      </c>
      <c r="K19" s="9" t="str">
        <f t="shared" si="8"/>
        <v xml:space="preserve">localStorage.ShareholderGender2          </v>
      </c>
      <c r="L19" s="7" t="s">
        <v>442</v>
      </c>
      <c r="M19" t="str">
        <f t="shared" si="9"/>
        <v xml:space="preserve">'$ShareholderGender2'          </v>
      </c>
      <c r="N19" t="str">
        <f t="shared" si="10"/>
        <v>$ShareholderGender2           = "";// Shareholder Data - 2</v>
      </c>
      <c r="O19" t="str">
        <f t="shared" si="19"/>
        <v xml:space="preserve">       if (typeof(localStorage.ShareholderGender2          )==  "undefined") { localStorage.ShareholderGender2           = ""};</v>
      </c>
      <c r="P19" t="str">
        <f t="shared" si="11"/>
        <v xml:space="preserve">       $ShareholderGender2           = $row["ShareholderGender2"];</v>
      </c>
      <c r="Q19" t="str">
        <f t="shared" si="12"/>
        <v xml:space="preserve">       localStorage.ShareholderGender2           =  "&lt;?php echo $ShareholderGender2?&gt;";</v>
      </c>
      <c r="R19" t="str">
        <f t="shared" si="13"/>
        <v>$ShareholderGender2           =  $_POST['ShareholderGender2'] ;</v>
      </c>
      <c r="S19" t="str">
        <f t="shared" si="14"/>
        <v xml:space="preserve">       localStorage.ShareholderGender2           =  document.ShareholderForm.ShareholderGender2.value;</v>
      </c>
      <c r="T19" t="str">
        <f t="shared" si="15"/>
        <v xml:space="preserve">         document.Shareholder.ShareholderGender2.value =  localStorage.ShareholderGender2;</v>
      </c>
      <c r="U19" t="s">
        <v>448</v>
      </c>
      <c r="V19" t="str">
        <f t="shared" si="16"/>
        <v xml:space="preserve">           ShareholderGender2  VARCHAR(6) NOT NULL,</v>
      </c>
      <c r="W19" t="str">
        <f t="shared" si="17"/>
        <v xml:space="preserve">       ShareholderGender2,</v>
      </c>
      <c r="X19" t="str">
        <f t="shared" si="18"/>
        <v xml:space="preserve">       '$ShareholderGender2',</v>
      </c>
    </row>
    <row r="20" spans="1:24" x14ac:dyDescent="0.25">
      <c r="A20">
        <v>18</v>
      </c>
      <c r="B20" t="s">
        <v>389</v>
      </c>
      <c r="C20" s="3">
        <f t="shared" si="2"/>
        <v>15</v>
      </c>
      <c r="D20" s="3">
        <f t="shared" si="0"/>
        <v>28</v>
      </c>
      <c r="E20" s="14" t="str">
        <f t="shared" si="3"/>
        <v xml:space="preserve">ShareholderAge2             </v>
      </c>
      <c r="F20" t="str">
        <f t="shared" si="4"/>
        <v>'ShareholderAge2'</v>
      </c>
      <c r="G20" t="str">
        <f t="shared" si="5"/>
        <v>$ShareholderAge2</v>
      </c>
      <c r="H20" t="str">
        <f t="shared" si="6"/>
        <v>'$ShareholderAge2'</v>
      </c>
      <c r="I20">
        <f t="shared" si="7"/>
        <v>18</v>
      </c>
      <c r="J20" s="3">
        <f t="shared" si="1"/>
        <v>31</v>
      </c>
      <c r="K20" s="9" t="str">
        <f t="shared" si="8"/>
        <v xml:space="preserve">localStorage.ShareholderAge2             </v>
      </c>
      <c r="L20" s="7" t="s">
        <v>442</v>
      </c>
      <c r="M20" t="str">
        <f t="shared" si="9"/>
        <v xml:space="preserve">'$ShareholderAge2'             </v>
      </c>
      <c r="N20" t="str">
        <f t="shared" si="10"/>
        <v>$ShareholderAge2              = "";// Shareholder Data - 2</v>
      </c>
      <c r="O20" t="str">
        <f t="shared" si="19"/>
        <v xml:space="preserve">       if (typeof(localStorage.ShareholderAge2             )==  "undefined") { localStorage.ShareholderAge2              = ""};</v>
      </c>
      <c r="P20" t="str">
        <f t="shared" si="11"/>
        <v xml:space="preserve">       $ShareholderAge2              = $row["ShareholderAge2"];</v>
      </c>
      <c r="Q20" t="str">
        <f t="shared" si="12"/>
        <v xml:space="preserve">       localStorage.ShareholderAge2              =  "&lt;?php echo $ShareholderAge2?&gt;";</v>
      </c>
      <c r="R20" t="str">
        <f t="shared" si="13"/>
        <v>$ShareholderAge2              =  $_POST['ShareholderAge2'] ;</v>
      </c>
      <c r="S20" t="str">
        <f t="shared" si="14"/>
        <v xml:space="preserve">       localStorage.ShareholderAge2              =  document.ShareholderForm.ShareholderAge2.value;</v>
      </c>
      <c r="T20" t="str">
        <f t="shared" si="15"/>
        <v xml:space="preserve">         document.Shareholder.ShareholderAge2.value =  localStorage.ShareholderAge2;</v>
      </c>
      <c r="U20" t="s">
        <v>449</v>
      </c>
      <c r="V20" t="str">
        <f t="shared" si="16"/>
        <v xml:space="preserve">           ShareholderAge2  FLOAT NOT NULL,</v>
      </c>
      <c r="W20" t="str">
        <f t="shared" si="17"/>
        <v xml:space="preserve">       ShareholderAge2,</v>
      </c>
      <c r="X20" t="str">
        <f t="shared" si="18"/>
        <v xml:space="preserve">       '$ShareholderAge2',</v>
      </c>
    </row>
    <row r="21" spans="1:24" x14ac:dyDescent="0.25">
      <c r="A21">
        <v>19</v>
      </c>
      <c r="B21" t="s">
        <v>459</v>
      </c>
      <c r="C21" s="3">
        <f t="shared" si="2"/>
        <v>28</v>
      </c>
      <c r="D21" s="3">
        <f t="shared" si="0"/>
        <v>28</v>
      </c>
      <c r="E21" s="14" t="str">
        <f t="shared" si="3"/>
        <v>ShareholderPercentageShares2</v>
      </c>
      <c r="F21" t="str">
        <f t="shared" si="4"/>
        <v>'ShareholderPercentageShares2'</v>
      </c>
      <c r="G21" t="str">
        <f t="shared" si="5"/>
        <v>$ShareholderPercentageShares2</v>
      </c>
      <c r="H21" t="str">
        <f t="shared" si="6"/>
        <v>'$ShareholderPercentageShares2'</v>
      </c>
      <c r="I21">
        <f t="shared" si="7"/>
        <v>31</v>
      </c>
      <c r="J21" s="3">
        <f t="shared" si="1"/>
        <v>31</v>
      </c>
      <c r="K21" s="9" t="str">
        <f t="shared" si="8"/>
        <v>localStorage.ShareholderPercentageShares2</v>
      </c>
      <c r="L21" s="7" t="s">
        <v>442</v>
      </c>
      <c r="M21" t="str">
        <f t="shared" si="9"/>
        <v>'$ShareholderPercentageShares2'</v>
      </c>
      <c r="N21" t="str">
        <f t="shared" si="10"/>
        <v>$ShareholderPercentageShares2 = "";// Shareholder Data - 2</v>
      </c>
      <c r="O21" t="str">
        <f t="shared" si="19"/>
        <v xml:space="preserve">       if (typeof(localStorage.ShareholderPercentageShares2)==  "undefined") { localStorage.ShareholderPercentageShares2 = ""};</v>
      </c>
      <c r="P21" t="str">
        <f t="shared" si="11"/>
        <v xml:space="preserve">       $ShareholderPercentageShares2 = $row["ShareholderPercentageShares2"];</v>
      </c>
      <c r="Q21" t="str">
        <f t="shared" si="12"/>
        <v xml:space="preserve">       localStorage.ShareholderPercentageShares2 =  "&lt;?php echo $ShareholderPercentageShares2?&gt;";</v>
      </c>
      <c r="R21" t="str">
        <f t="shared" si="13"/>
        <v>$ShareholderPercentageShares2 =  $_POST['ShareholderPercentageShares2'] ;</v>
      </c>
      <c r="S21" t="str">
        <f t="shared" si="14"/>
        <v xml:space="preserve">       localStorage.ShareholderPercentageShares2 =  document.ShareholderForm.ShareholderPercentageShares2.value;</v>
      </c>
      <c r="T21" t="str">
        <f t="shared" si="15"/>
        <v xml:space="preserve">         document.Shareholder.ShareholderPercentageShares2.value =  localStorage.ShareholderPercentageShares2;</v>
      </c>
      <c r="U21" t="s">
        <v>449</v>
      </c>
      <c r="V21" t="str">
        <f t="shared" si="16"/>
        <v xml:space="preserve">           ShareholderPercentageShares2  FLOAT NOT NULL,</v>
      </c>
      <c r="W21" t="str">
        <f t="shared" si="17"/>
        <v xml:space="preserve">       ShareholderPercentageShares2,</v>
      </c>
      <c r="X21" t="str">
        <f t="shared" si="18"/>
        <v xml:space="preserve">       '$ShareholderPercentageShares2',</v>
      </c>
    </row>
    <row r="22" spans="1:24" x14ac:dyDescent="0.25">
      <c r="A22">
        <v>20</v>
      </c>
      <c r="B22" t="s">
        <v>390</v>
      </c>
      <c r="C22" s="3">
        <f t="shared" si="2"/>
        <v>18</v>
      </c>
      <c r="D22" s="3">
        <f t="shared" si="0"/>
        <v>28</v>
      </c>
      <c r="E22" s="14" t="str">
        <f t="shared" si="3"/>
        <v xml:space="preserve">ShareholderITCRef2          </v>
      </c>
      <c r="F22" t="str">
        <f t="shared" si="4"/>
        <v>'ShareholderITCRef2'</v>
      </c>
      <c r="G22" t="str">
        <f t="shared" si="5"/>
        <v>$ShareholderITCRef2</v>
      </c>
      <c r="H22" t="str">
        <f t="shared" si="6"/>
        <v>'$ShareholderITCRef2'</v>
      </c>
      <c r="I22">
        <f t="shared" si="7"/>
        <v>21</v>
      </c>
      <c r="J22" s="3">
        <f t="shared" si="1"/>
        <v>31</v>
      </c>
      <c r="K22" s="9" t="str">
        <f t="shared" si="8"/>
        <v xml:space="preserve">localStorage.ShareholderITCRef2          </v>
      </c>
      <c r="L22" s="7" t="s">
        <v>442</v>
      </c>
      <c r="M22" t="str">
        <f t="shared" si="9"/>
        <v xml:space="preserve">'$ShareholderITCRef2'          </v>
      </c>
      <c r="N22" t="str">
        <f t="shared" si="10"/>
        <v>$ShareholderITCRef2           = "";// Shareholder Data - 2</v>
      </c>
      <c r="O22" t="str">
        <f t="shared" si="19"/>
        <v xml:space="preserve">       if (typeof(localStorage.ShareholderITCRef2          )==  "undefined") { localStorage.ShareholderITCRef2           = ""};</v>
      </c>
      <c r="P22" t="str">
        <f t="shared" si="11"/>
        <v xml:space="preserve">       $ShareholderITCRef2           = $row["ShareholderITCRef2"];</v>
      </c>
      <c r="Q22" t="str">
        <f t="shared" si="12"/>
        <v xml:space="preserve">       localStorage.ShareholderITCRef2           =  "&lt;?php echo $ShareholderITCRef2?&gt;";</v>
      </c>
      <c r="R22" t="str">
        <f t="shared" si="13"/>
        <v>$ShareholderITCRef2           =  $_POST['ShareholderITCRef2'] ;</v>
      </c>
      <c r="S22" t="str">
        <f t="shared" si="14"/>
        <v xml:space="preserve">       localStorage.ShareholderITCRef2           =  document.ShareholderForm.ShareholderITCRef2.value;</v>
      </c>
      <c r="T22" t="str">
        <f t="shared" si="15"/>
        <v xml:space="preserve">         document.Shareholder.ShareholderITCRef2.value =  localStorage.ShareholderITCRef2;</v>
      </c>
      <c r="U22" t="s">
        <v>446</v>
      </c>
      <c r="V22" t="str">
        <f t="shared" si="16"/>
        <v xml:space="preserve">           ShareholderITCRef2  VARCHAR(100) NOT NULL,</v>
      </c>
      <c r="W22" t="str">
        <f t="shared" si="17"/>
        <v xml:space="preserve">       ShareholderITCRef2,</v>
      </c>
      <c r="X22" t="str">
        <f t="shared" si="18"/>
        <v xml:space="preserve">       '$ShareholderITCRef2',</v>
      </c>
    </row>
    <row r="23" spans="1:24" x14ac:dyDescent="0.25">
      <c r="A23">
        <v>21</v>
      </c>
      <c r="B23" t="s">
        <v>391</v>
      </c>
      <c r="C23" s="3">
        <f t="shared" si="2"/>
        <v>19</v>
      </c>
      <c r="D23" s="3">
        <f t="shared" si="0"/>
        <v>28</v>
      </c>
      <c r="E23" s="14" t="str">
        <f t="shared" si="3"/>
        <v xml:space="preserve">ShareholderITCDate2         </v>
      </c>
      <c r="F23" t="str">
        <f t="shared" si="4"/>
        <v>'ShareholderITCDate2'</v>
      </c>
      <c r="G23" t="str">
        <f t="shared" si="5"/>
        <v>$ShareholderITCDate2</v>
      </c>
      <c r="H23" t="str">
        <f t="shared" si="6"/>
        <v>'$ShareholderITCDate2'</v>
      </c>
      <c r="I23">
        <f t="shared" si="7"/>
        <v>22</v>
      </c>
      <c r="J23" s="3">
        <f t="shared" si="1"/>
        <v>31</v>
      </c>
      <c r="K23" s="9" t="str">
        <f t="shared" si="8"/>
        <v xml:space="preserve">localStorage.ShareholderITCDate2         </v>
      </c>
      <c r="L23" s="7" t="s">
        <v>442</v>
      </c>
      <c r="M23" t="str">
        <f t="shared" si="9"/>
        <v xml:space="preserve">'$ShareholderITCDate2'         </v>
      </c>
      <c r="N23" t="str">
        <f t="shared" si="10"/>
        <v>$ShareholderITCDate2          = "";// Shareholder Data - 2</v>
      </c>
      <c r="O23" t="str">
        <f t="shared" si="19"/>
        <v xml:space="preserve">       if (typeof(localStorage.ShareholderITCDate2         )==  "undefined") { localStorage.ShareholderITCDate2          = ""};</v>
      </c>
      <c r="P23" t="str">
        <f t="shared" si="11"/>
        <v xml:space="preserve">       $ShareholderITCDate2          = $row["ShareholderITCDate2"];</v>
      </c>
      <c r="Q23" t="str">
        <f t="shared" si="12"/>
        <v xml:space="preserve">       localStorage.ShareholderITCDate2          =  "&lt;?php echo $ShareholderITCDate2?&gt;";</v>
      </c>
      <c r="R23" t="str">
        <f t="shared" si="13"/>
        <v>$ShareholderITCDate2          =  $_POST['ShareholderITCDate2'] ;</v>
      </c>
      <c r="S23" t="str">
        <f t="shared" si="14"/>
        <v xml:space="preserve">       localStorage.ShareholderITCDate2          =  document.ShareholderForm.ShareholderITCDate2.value;</v>
      </c>
      <c r="T23" t="str">
        <f t="shared" si="15"/>
        <v xml:space="preserve">         document.Shareholder.ShareholderITCDate2.value =  localStorage.ShareholderITCDate2;</v>
      </c>
      <c r="U23" t="s">
        <v>447</v>
      </c>
      <c r="V23" t="str">
        <f t="shared" si="16"/>
        <v xml:space="preserve">           ShareholderITCDate2  DATE NOT NULL,</v>
      </c>
      <c r="W23" t="str">
        <f t="shared" si="17"/>
        <v xml:space="preserve">       ShareholderITCDate2,</v>
      </c>
      <c r="X23" t="str">
        <f t="shared" si="18"/>
        <v xml:space="preserve">       '$ShareholderITCDate2',</v>
      </c>
    </row>
    <row r="24" spans="1:24" x14ac:dyDescent="0.25">
      <c r="A24">
        <v>22</v>
      </c>
      <c r="B24" t="s">
        <v>392</v>
      </c>
      <c r="C24" s="3">
        <f t="shared" si="2"/>
        <v>21</v>
      </c>
      <c r="D24" s="3">
        <f t="shared" si="0"/>
        <v>28</v>
      </c>
      <c r="E24" s="14" t="str">
        <f t="shared" si="3"/>
        <v xml:space="preserve">ShareholderPaidDebts2       </v>
      </c>
      <c r="F24" t="str">
        <f t="shared" si="4"/>
        <v>'ShareholderPaidDebts2'</v>
      </c>
      <c r="G24" t="str">
        <f t="shared" si="5"/>
        <v>$ShareholderPaidDebts2</v>
      </c>
      <c r="H24" t="str">
        <f t="shared" si="6"/>
        <v>'$ShareholderPaidDebts2'</v>
      </c>
      <c r="I24">
        <f t="shared" si="7"/>
        <v>24</v>
      </c>
      <c r="J24" s="3">
        <f t="shared" si="1"/>
        <v>31</v>
      </c>
      <c r="K24" s="9" t="str">
        <f t="shared" si="8"/>
        <v xml:space="preserve">localStorage.ShareholderPaidDebts2       </v>
      </c>
      <c r="L24" s="7" t="s">
        <v>442</v>
      </c>
      <c r="M24" t="str">
        <f t="shared" si="9"/>
        <v xml:space="preserve">'$ShareholderPaidDebts2'       </v>
      </c>
      <c r="N24" t="str">
        <f t="shared" si="10"/>
        <v>$ShareholderPaidDebts2        = "";// Shareholder Data - 2</v>
      </c>
      <c r="O24" t="str">
        <f t="shared" si="19"/>
        <v xml:space="preserve">       if (typeof(localStorage.ShareholderPaidDebts2       )==  "undefined") { localStorage.ShareholderPaidDebts2        = ""};</v>
      </c>
      <c r="P24" t="str">
        <f t="shared" si="11"/>
        <v xml:space="preserve">       $ShareholderPaidDebts2        = $row["ShareholderPaidDebts2"];</v>
      </c>
      <c r="Q24" t="str">
        <f t="shared" si="12"/>
        <v xml:space="preserve">       localStorage.ShareholderPaidDebts2        =  "&lt;?php echo $ShareholderPaidDebts2?&gt;";</v>
      </c>
      <c r="R24" t="str">
        <f t="shared" si="13"/>
        <v>$ShareholderPaidDebts2        =  $_POST['ShareholderPaidDebts2'] ;</v>
      </c>
      <c r="S24" t="str">
        <f t="shared" si="14"/>
        <v xml:space="preserve">       localStorage.ShareholderPaidDebts2        =  document.ShareholderForm.ShareholderPaidDebts2.value;</v>
      </c>
      <c r="T24" t="str">
        <f t="shared" si="15"/>
        <v xml:space="preserve">         document.Shareholder.ShareholderPaidDebts2.value =  localStorage.ShareholderPaidDebts2;</v>
      </c>
      <c r="U24" t="s">
        <v>450</v>
      </c>
      <c r="V24" t="str">
        <f t="shared" si="16"/>
        <v xml:space="preserve">           ShareholderPaidDebts2  INT NOT NULL,</v>
      </c>
      <c r="W24" t="str">
        <f t="shared" si="17"/>
        <v xml:space="preserve">       ShareholderPaidDebts2,</v>
      </c>
      <c r="X24" t="str">
        <f t="shared" si="18"/>
        <v xml:space="preserve">       '$ShareholderPaidDebts2',</v>
      </c>
    </row>
    <row r="25" spans="1:24" x14ac:dyDescent="0.25">
      <c r="A25">
        <v>23</v>
      </c>
      <c r="B25" t="s">
        <v>393</v>
      </c>
      <c r="C25" s="3">
        <f t="shared" si="2"/>
        <v>20</v>
      </c>
      <c r="D25" s="3">
        <f t="shared" si="0"/>
        <v>28</v>
      </c>
      <c r="E25" s="14" t="str">
        <f t="shared" si="3"/>
        <v xml:space="preserve">ShareholderDefaults2        </v>
      </c>
      <c r="F25" t="str">
        <f t="shared" si="4"/>
        <v>'ShareholderDefaults2'</v>
      </c>
      <c r="G25" t="str">
        <f t="shared" si="5"/>
        <v>$ShareholderDefaults2</v>
      </c>
      <c r="H25" t="str">
        <f t="shared" si="6"/>
        <v>'$ShareholderDefaults2'</v>
      </c>
      <c r="I25">
        <f t="shared" si="7"/>
        <v>23</v>
      </c>
      <c r="J25" s="3">
        <f t="shared" si="1"/>
        <v>31</v>
      </c>
      <c r="K25" s="9" t="str">
        <f t="shared" si="8"/>
        <v xml:space="preserve">localStorage.ShareholderDefaults2        </v>
      </c>
      <c r="L25" s="7" t="s">
        <v>442</v>
      </c>
      <c r="M25" t="str">
        <f t="shared" si="9"/>
        <v xml:space="preserve">'$ShareholderDefaults2'        </v>
      </c>
      <c r="N25" t="str">
        <f t="shared" si="10"/>
        <v>$ShareholderDefaults2         = "";// Shareholder Data - 2</v>
      </c>
      <c r="O25" t="str">
        <f t="shared" si="19"/>
        <v xml:space="preserve">       if (typeof(localStorage.ShareholderDefaults2        )==  "undefined") { localStorage.ShareholderDefaults2         = ""};</v>
      </c>
      <c r="P25" t="str">
        <f t="shared" si="11"/>
        <v xml:space="preserve">       $ShareholderDefaults2         = $row["ShareholderDefaults2"];</v>
      </c>
      <c r="Q25" t="str">
        <f t="shared" si="12"/>
        <v xml:space="preserve">       localStorage.ShareholderDefaults2         =  "&lt;?php echo $ShareholderDefaults2?&gt;";</v>
      </c>
      <c r="R25" t="str">
        <f t="shared" si="13"/>
        <v>$ShareholderDefaults2         =  $_POST['ShareholderDefaults2'] ;</v>
      </c>
      <c r="S25" t="str">
        <f t="shared" si="14"/>
        <v xml:space="preserve">       localStorage.ShareholderDefaults2         =  document.ShareholderForm.ShareholderDefaults2.value;</v>
      </c>
      <c r="T25" t="str">
        <f t="shared" si="15"/>
        <v xml:space="preserve">         document.Shareholder.ShareholderDefaults2.value =  localStorage.ShareholderDefaults2;</v>
      </c>
      <c r="U25" t="s">
        <v>450</v>
      </c>
      <c r="V25" t="str">
        <f t="shared" si="16"/>
        <v xml:space="preserve">           ShareholderDefaults2  INT NOT NULL,</v>
      </c>
      <c r="W25" t="str">
        <f t="shared" si="17"/>
        <v xml:space="preserve">       ShareholderDefaults2,</v>
      </c>
      <c r="X25" t="str">
        <f t="shared" si="18"/>
        <v xml:space="preserve">       '$ShareholderDefaults2',</v>
      </c>
    </row>
    <row r="26" spans="1:24" x14ac:dyDescent="0.25">
      <c r="A26">
        <v>24</v>
      </c>
      <c r="B26" t="s">
        <v>394</v>
      </c>
      <c r="C26" s="3">
        <f t="shared" si="2"/>
        <v>22</v>
      </c>
      <c r="D26" s="3">
        <f t="shared" si="0"/>
        <v>28</v>
      </c>
      <c r="E26" s="14" t="str">
        <f t="shared" si="3"/>
        <v xml:space="preserve">ShareholderJudgements2      </v>
      </c>
      <c r="F26" t="str">
        <f t="shared" si="4"/>
        <v>'ShareholderJudgements2'</v>
      </c>
      <c r="G26" t="str">
        <f t="shared" si="5"/>
        <v>$ShareholderJudgements2</v>
      </c>
      <c r="H26" t="str">
        <f t="shared" si="6"/>
        <v>'$ShareholderJudgements2'</v>
      </c>
      <c r="I26">
        <f t="shared" si="7"/>
        <v>25</v>
      </c>
      <c r="J26" s="3">
        <f t="shared" si="1"/>
        <v>31</v>
      </c>
      <c r="K26" s="9" t="str">
        <f t="shared" si="8"/>
        <v xml:space="preserve">localStorage.ShareholderJudgements2      </v>
      </c>
      <c r="L26" s="7" t="s">
        <v>442</v>
      </c>
      <c r="M26" t="str">
        <f t="shared" si="9"/>
        <v xml:space="preserve">'$ShareholderJudgements2'      </v>
      </c>
      <c r="N26" t="str">
        <f t="shared" si="10"/>
        <v>$ShareholderJudgements2       = "";// Shareholder Data - 2</v>
      </c>
      <c r="O26" t="str">
        <f t="shared" si="19"/>
        <v xml:space="preserve">       if (typeof(localStorage.ShareholderJudgements2      )==  "undefined") { localStorage.ShareholderJudgements2       = ""};</v>
      </c>
      <c r="P26" t="str">
        <f t="shared" si="11"/>
        <v xml:space="preserve">       $ShareholderJudgements2       = $row["ShareholderJudgements2"];</v>
      </c>
      <c r="Q26" t="str">
        <f t="shared" si="12"/>
        <v xml:space="preserve">       localStorage.ShareholderJudgements2       =  "&lt;?php echo $ShareholderJudgements2?&gt;";</v>
      </c>
      <c r="R26" t="str">
        <f t="shared" si="13"/>
        <v>$ShareholderJudgements2       =  $_POST['ShareholderJudgements2'] ;</v>
      </c>
      <c r="S26" t="str">
        <f t="shared" si="14"/>
        <v xml:space="preserve">       localStorage.ShareholderJudgements2       =  document.ShareholderForm.ShareholderJudgements2.value;</v>
      </c>
      <c r="T26" t="str">
        <f t="shared" si="15"/>
        <v xml:space="preserve">         document.Shareholder.ShareholderJudgements2.value =  localStorage.ShareholderJudgements2;</v>
      </c>
      <c r="U26" t="s">
        <v>450</v>
      </c>
      <c r="V26" t="str">
        <f t="shared" si="16"/>
        <v xml:space="preserve">           ShareholderJudgements2  INT NOT NULL,</v>
      </c>
      <c r="W26" t="str">
        <f t="shared" si="17"/>
        <v xml:space="preserve">       ShareholderJudgements2,</v>
      </c>
      <c r="X26" t="str">
        <f t="shared" si="18"/>
        <v xml:space="preserve">       '$ShareholderJudgements2',</v>
      </c>
    </row>
    <row r="27" spans="1:24" x14ac:dyDescent="0.25">
      <c r="A27">
        <v>25</v>
      </c>
      <c r="B27" t="s">
        <v>395</v>
      </c>
      <c r="C27" s="3">
        <f t="shared" si="2"/>
        <v>23</v>
      </c>
      <c r="D27" s="3">
        <f t="shared" si="0"/>
        <v>28</v>
      </c>
      <c r="E27" s="14" t="str">
        <f t="shared" si="3"/>
        <v xml:space="preserve">ShareholderTraceAlerts2     </v>
      </c>
      <c r="F27" t="str">
        <f t="shared" si="4"/>
        <v>'ShareholderTraceAlerts2'</v>
      </c>
      <c r="G27" t="str">
        <f t="shared" si="5"/>
        <v>$ShareholderTraceAlerts2</v>
      </c>
      <c r="H27" t="str">
        <f t="shared" si="6"/>
        <v>'$ShareholderTraceAlerts2'</v>
      </c>
      <c r="I27">
        <f t="shared" si="7"/>
        <v>26</v>
      </c>
      <c r="J27" s="3">
        <f t="shared" si="1"/>
        <v>31</v>
      </c>
      <c r="K27" s="9" t="str">
        <f t="shared" si="8"/>
        <v xml:space="preserve">localStorage.ShareholderTraceAlerts2     </v>
      </c>
      <c r="L27" s="7" t="s">
        <v>442</v>
      </c>
      <c r="M27" t="str">
        <f t="shared" si="9"/>
        <v xml:space="preserve">'$ShareholderTraceAlerts2'     </v>
      </c>
      <c r="N27" t="str">
        <f t="shared" si="10"/>
        <v>$ShareholderTraceAlerts2      = "";// Shareholder Data - 2</v>
      </c>
      <c r="O27" t="str">
        <f t="shared" si="19"/>
        <v xml:space="preserve">       if (typeof(localStorage.ShareholderTraceAlerts2     )==  "undefined") { localStorage.ShareholderTraceAlerts2      = ""};</v>
      </c>
      <c r="P27" t="str">
        <f t="shared" si="11"/>
        <v xml:space="preserve">       $ShareholderTraceAlerts2      = $row["ShareholderTraceAlerts2"];</v>
      </c>
      <c r="Q27" t="str">
        <f t="shared" si="12"/>
        <v xml:space="preserve">       localStorage.ShareholderTraceAlerts2      =  "&lt;?php echo $ShareholderTraceAlerts2?&gt;";</v>
      </c>
      <c r="R27" t="str">
        <f t="shared" si="13"/>
        <v>$ShareholderTraceAlerts2      =  $_POST['ShareholderTraceAlerts2'] ;</v>
      </c>
      <c r="S27" t="str">
        <f t="shared" si="14"/>
        <v xml:space="preserve">       localStorage.ShareholderTraceAlerts2      =  document.ShareholderForm.ShareholderTraceAlerts2.value;</v>
      </c>
      <c r="T27" t="str">
        <f t="shared" si="15"/>
        <v xml:space="preserve">         document.Shareholder.ShareholderTraceAlerts2.value =  localStorage.ShareholderTraceAlerts2;</v>
      </c>
      <c r="U27" t="s">
        <v>450</v>
      </c>
      <c r="V27" t="str">
        <f t="shared" si="16"/>
        <v xml:space="preserve">           ShareholderTraceAlerts2  INT NOT NULL,</v>
      </c>
      <c r="W27" t="str">
        <f t="shared" si="17"/>
        <v xml:space="preserve">       ShareholderTraceAlerts2,</v>
      </c>
      <c r="X27" t="str">
        <f t="shared" si="18"/>
        <v xml:space="preserve">       '$ShareholderTraceAlerts2',</v>
      </c>
    </row>
    <row r="28" spans="1:24" x14ac:dyDescent="0.25">
      <c r="A28">
        <v>26</v>
      </c>
      <c r="B28" t="s">
        <v>396</v>
      </c>
      <c r="C28" s="3">
        <f t="shared" si="2"/>
        <v>23</v>
      </c>
      <c r="D28" s="3">
        <f t="shared" si="0"/>
        <v>28</v>
      </c>
      <c r="E28" s="14" t="str">
        <f t="shared" si="3"/>
        <v xml:space="preserve">ShareholderBlacklisted2     </v>
      </c>
      <c r="F28" t="str">
        <f t="shared" si="4"/>
        <v>'ShareholderBlacklisted2'</v>
      </c>
      <c r="G28" t="str">
        <f t="shared" si="5"/>
        <v>$ShareholderBlacklisted2</v>
      </c>
      <c r="H28" t="str">
        <f t="shared" si="6"/>
        <v>'$ShareholderBlacklisted2'</v>
      </c>
      <c r="I28">
        <f t="shared" si="7"/>
        <v>26</v>
      </c>
      <c r="J28" s="3">
        <f t="shared" si="1"/>
        <v>31</v>
      </c>
      <c r="K28" s="9" t="str">
        <f t="shared" si="8"/>
        <v xml:space="preserve">localStorage.ShareholderBlacklisted2     </v>
      </c>
      <c r="L28" s="7" t="s">
        <v>442</v>
      </c>
      <c r="M28" t="str">
        <f t="shared" si="9"/>
        <v xml:space="preserve">'$ShareholderBlacklisted2'     </v>
      </c>
      <c r="N28" t="str">
        <f t="shared" si="10"/>
        <v>$ShareholderBlacklisted2      = "";// Shareholder Data - 2</v>
      </c>
      <c r="O28" t="str">
        <f t="shared" si="19"/>
        <v xml:space="preserve">       if (typeof(localStorage.ShareholderBlacklisted2     )==  "undefined") { localStorage.ShareholderBlacklisted2      = ""};</v>
      </c>
      <c r="P28" t="str">
        <f t="shared" si="11"/>
        <v xml:space="preserve">       $ShareholderBlacklisted2      = $row["ShareholderBlacklisted2"];</v>
      </c>
      <c r="Q28" t="str">
        <f t="shared" si="12"/>
        <v xml:space="preserve">       localStorage.ShareholderBlacklisted2      =  "&lt;?php echo $ShareholderBlacklisted2?&gt;";</v>
      </c>
      <c r="R28" t="str">
        <f t="shared" si="13"/>
        <v>$ShareholderBlacklisted2      =  $_POST['ShareholderBlacklisted2'] ;</v>
      </c>
      <c r="S28" t="str">
        <f t="shared" si="14"/>
        <v xml:space="preserve">       localStorage.ShareholderBlacklisted2      =  document.ShareholderForm.ShareholderBlacklisted2.value;</v>
      </c>
      <c r="T28" t="str">
        <f t="shared" si="15"/>
        <v xml:space="preserve">         document.Shareholder.ShareholderBlacklisted2.value =  localStorage.ShareholderBlacklisted2;</v>
      </c>
      <c r="U28" t="s">
        <v>451</v>
      </c>
      <c r="V28" t="str">
        <f t="shared" si="16"/>
        <v xml:space="preserve">           ShareholderBlacklisted2  VARCHAR(3) NOT NULL,</v>
      </c>
      <c r="W28" t="str">
        <f t="shared" si="17"/>
        <v xml:space="preserve">       ShareholderBlacklisted2,</v>
      </c>
      <c r="X28" t="str">
        <f t="shared" si="18"/>
        <v xml:space="preserve">       '$ShareholderBlacklisted2',</v>
      </c>
    </row>
    <row r="29" spans="1:24" x14ac:dyDescent="0.25">
      <c r="A29">
        <v>27</v>
      </c>
      <c r="B29" t="s">
        <v>397</v>
      </c>
      <c r="C29" s="3">
        <f t="shared" si="2"/>
        <v>22</v>
      </c>
      <c r="D29" s="3">
        <f t="shared" si="0"/>
        <v>28</v>
      </c>
      <c r="E29" s="14" t="str">
        <f t="shared" si="3"/>
        <v xml:space="preserve">ShareholderFraudAlert2      </v>
      </c>
      <c r="F29" t="str">
        <f t="shared" si="4"/>
        <v>'ShareholderFraudAlert2'</v>
      </c>
      <c r="G29" t="str">
        <f t="shared" si="5"/>
        <v>$ShareholderFraudAlert2</v>
      </c>
      <c r="H29" t="str">
        <f t="shared" si="6"/>
        <v>'$ShareholderFraudAlert2'</v>
      </c>
      <c r="I29">
        <f t="shared" si="7"/>
        <v>25</v>
      </c>
      <c r="J29" s="3">
        <f t="shared" si="1"/>
        <v>31</v>
      </c>
      <c r="K29" s="9" t="str">
        <f t="shared" si="8"/>
        <v xml:space="preserve">localStorage.ShareholderFraudAlert2      </v>
      </c>
      <c r="L29" s="7" t="s">
        <v>442</v>
      </c>
      <c r="M29" t="str">
        <f t="shared" si="9"/>
        <v xml:space="preserve">'$ShareholderFraudAlert2'      </v>
      </c>
      <c r="N29" t="str">
        <f t="shared" si="10"/>
        <v>$ShareholderFraudAlert2       = "";// Shareholder Data - 2</v>
      </c>
      <c r="O29" t="str">
        <f t="shared" si="19"/>
        <v xml:space="preserve">       if (typeof(localStorage.ShareholderFraudAlert2      )==  "undefined") { localStorage.ShareholderFraudAlert2       = ""};</v>
      </c>
      <c r="P29" t="str">
        <f t="shared" si="11"/>
        <v xml:space="preserve">       $ShareholderFraudAlert2       = $row["ShareholderFraudAlert2"];</v>
      </c>
      <c r="Q29" t="str">
        <f t="shared" si="12"/>
        <v xml:space="preserve">       localStorage.ShareholderFraudAlert2       =  "&lt;?php echo $ShareholderFraudAlert2?&gt;";</v>
      </c>
      <c r="R29" t="str">
        <f t="shared" si="13"/>
        <v>$ShareholderFraudAlert2       =  $_POST['ShareholderFraudAlert2'] ;</v>
      </c>
      <c r="S29" t="str">
        <f t="shared" si="14"/>
        <v xml:space="preserve">       localStorage.ShareholderFraudAlert2       =  document.ShareholderForm.ShareholderFraudAlert2.value;</v>
      </c>
      <c r="T29" t="str">
        <f t="shared" si="15"/>
        <v xml:space="preserve">         document.Shareholder.ShareholderFraudAlert2.value =  localStorage.ShareholderFraudAlert2;</v>
      </c>
      <c r="U29" t="s">
        <v>451</v>
      </c>
      <c r="V29" t="str">
        <f t="shared" si="16"/>
        <v xml:space="preserve">           ShareholderFraudAlert2  VARCHAR(3) NOT NULL,</v>
      </c>
      <c r="W29" t="str">
        <f t="shared" si="17"/>
        <v xml:space="preserve">       ShareholderFraudAlert2,</v>
      </c>
      <c r="X29" t="str">
        <f t="shared" si="18"/>
        <v xml:space="preserve">       '$ShareholderFraudAlert2',</v>
      </c>
    </row>
    <row r="30" spans="1:24" x14ac:dyDescent="0.25">
      <c r="A30">
        <v>28</v>
      </c>
      <c r="B30" t="s">
        <v>398</v>
      </c>
      <c r="C30" s="3">
        <f t="shared" ref="C30:C73" si="20">LEN(B30)</f>
        <v>22</v>
      </c>
      <c r="D30" s="3">
        <f t="shared" si="0"/>
        <v>28</v>
      </c>
      <c r="E30" s="14" t="str">
        <f t="shared" ref="E30:E73" si="21">B30&amp;REPT(" ",D30-C30)</f>
        <v xml:space="preserve">ShareholderTotalScore2      </v>
      </c>
      <c r="F30" t="str">
        <f t="shared" ref="F30:F73" si="22">"'"&amp;B30&amp;"'"</f>
        <v>'ShareholderTotalScore2'</v>
      </c>
      <c r="G30" t="str">
        <f t="shared" ref="G30:G73" si="23">"$"&amp;B30</f>
        <v>$ShareholderTotalScore2</v>
      </c>
      <c r="H30" t="str">
        <f t="shared" ref="H30:H73" si="24">"'"&amp;G30&amp;"'"</f>
        <v>'$ShareholderTotalScore2'</v>
      </c>
      <c r="I30">
        <f t="shared" ref="I30:I73" si="25">LEN(H30)</f>
        <v>25</v>
      </c>
      <c r="J30" s="3">
        <f t="shared" si="1"/>
        <v>31</v>
      </c>
      <c r="K30" s="9" t="str">
        <f t="shared" ref="K30:K73" si="26">"localStorage."&amp;E30</f>
        <v xml:space="preserve">localStorage.ShareholderTotalScore2      </v>
      </c>
      <c r="L30" s="7" t="s">
        <v>442</v>
      </c>
      <c r="M30" t="str">
        <f t="shared" ref="M30:M73" si="27">H30&amp;REPT(" ",J30-I30)</f>
        <v xml:space="preserve">'$ShareholderTotalScore2'      </v>
      </c>
      <c r="N30" t="str">
        <f t="shared" si="10"/>
        <v>$ShareholderTotalScore2       = "";// Shareholder Data - 2</v>
      </c>
      <c r="O30" t="str">
        <f t="shared" si="19"/>
        <v xml:space="preserve">       if (typeof(localStorage.ShareholderTotalScore2      )==  "undefined") { localStorage.ShareholderTotalScore2       = ""};</v>
      </c>
      <c r="P30" t="str">
        <f t="shared" si="11"/>
        <v xml:space="preserve">       $ShareholderTotalScore2       = $row["ShareholderTotalScore2"];</v>
      </c>
      <c r="Q30" t="str">
        <f t="shared" si="12"/>
        <v xml:space="preserve">       localStorage.ShareholderTotalScore2       =  "&lt;?php echo $ShareholderTotalScore2?&gt;";</v>
      </c>
      <c r="R30" t="str">
        <f t="shared" ref="R30:R72" si="28">SUBSTITUTE(M30,"'","")&amp;" =  "&amp;"$_POST["&amp;F30&amp;"] "&amp;";"</f>
        <v>$ShareholderTotalScore2       =  $_POST['ShareholderTotalScore2'] ;</v>
      </c>
      <c r="S30" t="str">
        <f t="shared" si="14"/>
        <v xml:space="preserve">       localStorage.ShareholderTotalScore2       =  document.ShareholderForm.ShareholderTotalScore2.value;</v>
      </c>
      <c r="T30" t="str">
        <f t="shared" si="15"/>
        <v xml:space="preserve">         document.Shareholder.ShareholderTotalScore2.value =  localStorage.ShareholderTotalScore2;</v>
      </c>
      <c r="U30" t="s">
        <v>449</v>
      </c>
      <c r="V30" t="str">
        <f t="shared" si="16"/>
        <v xml:space="preserve">           ShareholderTotalScore2  FLOAT NOT NULL,</v>
      </c>
      <c r="W30" t="str">
        <f t="shared" ref="W30:W73" si="29">"       "&amp;B30&amp;","</f>
        <v xml:space="preserve">       ShareholderTotalScore2,</v>
      </c>
      <c r="X30" t="str">
        <f t="shared" ref="X30:X73" si="30">"       "&amp;H30&amp;","</f>
        <v xml:space="preserve">       '$ShareholderTotalScore2',</v>
      </c>
    </row>
    <row r="31" spans="1:24" x14ac:dyDescent="0.25">
      <c r="A31">
        <v>29</v>
      </c>
      <c r="B31" t="s">
        <v>399</v>
      </c>
      <c r="C31" s="3">
        <f t="shared" si="20"/>
        <v>16</v>
      </c>
      <c r="D31" s="3">
        <f t="shared" si="0"/>
        <v>28</v>
      </c>
      <c r="E31" s="14" t="str">
        <f t="shared" si="21"/>
        <v xml:space="preserve">ShareholderName3            </v>
      </c>
      <c r="F31" t="str">
        <f t="shared" si="22"/>
        <v>'ShareholderName3'</v>
      </c>
      <c r="G31" t="str">
        <f t="shared" si="23"/>
        <v>$ShareholderName3</v>
      </c>
      <c r="H31" t="str">
        <f t="shared" si="24"/>
        <v>'$ShareholderName3'</v>
      </c>
      <c r="I31">
        <f t="shared" si="25"/>
        <v>19</v>
      </c>
      <c r="J31" s="3">
        <f t="shared" si="1"/>
        <v>31</v>
      </c>
      <c r="K31" s="9" t="str">
        <f t="shared" si="26"/>
        <v xml:space="preserve">localStorage.ShareholderName3            </v>
      </c>
      <c r="L31" s="7" t="s">
        <v>443</v>
      </c>
      <c r="M31" t="str">
        <f t="shared" si="27"/>
        <v xml:space="preserve">'$ShareholderName3'            </v>
      </c>
      <c r="N31" t="str">
        <f t="shared" si="10"/>
        <v>$ShareholderName3             = "";// Shareholder Data - 3</v>
      </c>
      <c r="O31" t="str">
        <f t="shared" si="19"/>
        <v xml:space="preserve">       if (typeof(localStorage.ShareholderName3            )==  "undefined") { localStorage.ShareholderName3             = ""};</v>
      </c>
      <c r="P31" t="str">
        <f t="shared" si="11"/>
        <v xml:space="preserve">       $ShareholderName3             = $row["ShareholderName3"];</v>
      </c>
      <c r="Q31" t="str">
        <f t="shared" si="12"/>
        <v xml:space="preserve">       localStorage.ShareholderName3             =  "&lt;?php echo $ShareholderName3?&gt;";</v>
      </c>
      <c r="R31" t="str">
        <f t="shared" si="28"/>
        <v>$ShareholderName3             =  $_POST['ShareholderName3'] ;</v>
      </c>
      <c r="S31" t="str">
        <f t="shared" si="14"/>
        <v xml:space="preserve">       localStorage.ShareholderName3             =  document.ShareholderForm.ShareholderName3.value;</v>
      </c>
      <c r="T31" t="str">
        <f t="shared" si="15"/>
        <v xml:space="preserve">         document.Shareholder.ShareholderName3.value =  localStorage.ShareholderName3;</v>
      </c>
      <c r="U31" t="s">
        <v>446</v>
      </c>
      <c r="V31" t="str">
        <f t="shared" si="16"/>
        <v xml:space="preserve">           ShareholderName3  VARCHAR(100) NOT NULL,</v>
      </c>
      <c r="W31" t="str">
        <f t="shared" si="29"/>
        <v xml:space="preserve">       ShareholderName3,</v>
      </c>
      <c r="X31" t="str">
        <f t="shared" si="30"/>
        <v xml:space="preserve">       '$ShareholderName3',</v>
      </c>
    </row>
    <row r="32" spans="1:24" x14ac:dyDescent="0.25">
      <c r="A32">
        <v>30</v>
      </c>
      <c r="B32" t="s">
        <v>437</v>
      </c>
      <c r="C32" s="3">
        <f t="shared" si="20"/>
        <v>16</v>
      </c>
      <c r="D32" s="3">
        <f t="shared" si="0"/>
        <v>28</v>
      </c>
      <c r="E32" s="14" t="str">
        <f t="shared" si="21"/>
        <v xml:space="preserve">ShareholderDate3            </v>
      </c>
      <c r="F32" t="str">
        <f t="shared" si="22"/>
        <v>'ShareholderDate3'</v>
      </c>
      <c r="G32" t="str">
        <f t="shared" si="23"/>
        <v>$ShareholderDate3</v>
      </c>
      <c r="H32" t="str">
        <f t="shared" si="24"/>
        <v>'$ShareholderDate3'</v>
      </c>
      <c r="I32">
        <f t="shared" si="25"/>
        <v>19</v>
      </c>
      <c r="J32" s="3">
        <f t="shared" si="1"/>
        <v>31</v>
      </c>
      <c r="K32" s="9" t="str">
        <f t="shared" si="26"/>
        <v xml:space="preserve">localStorage.ShareholderDate3            </v>
      </c>
      <c r="L32" s="7" t="s">
        <v>443</v>
      </c>
      <c r="M32" t="str">
        <f t="shared" si="27"/>
        <v xml:space="preserve">'$ShareholderDate3'            </v>
      </c>
      <c r="N32" t="str">
        <f t="shared" si="10"/>
        <v>$ShareholderDate3             = "";// Shareholder Data - 3</v>
      </c>
      <c r="O32" t="str">
        <f t="shared" si="19"/>
        <v xml:space="preserve">       if (typeof(localStorage.ShareholderDate3            )==  "undefined") { localStorage.ShareholderDate3             = ""};</v>
      </c>
      <c r="P32" t="str">
        <f t="shared" si="11"/>
        <v xml:space="preserve">       $ShareholderDate3             = $row["ShareholderDate3"];</v>
      </c>
      <c r="Q32" t="str">
        <f t="shared" si="12"/>
        <v xml:space="preserve">       localStorage.ShareholderDate3             =  "&lt;?php echo $ShareholderDate3?&gt;";</v>
      </c>
      <c r="R32" t="str">
        <f t="shared" si="28"/>
        <v>$ShareholderDate3             =  $_POST['ShareholderDate3'] ;</v>
      </c>
      <c r="S32" t="str">
        <f t="shared" si="14"/>
        <v xml:space="preserve">       localStorage.ShareholderDate3             =  document.ShareholderForm.ShareholderDate3.value;</v>
      </c>
      <c r="T32" t="str">
        <f t="shared" si="15"/>
        <v xml:space="preserve">         document.Shareholder.ShareholderDate3.value =  localStorage.ShareholderDate3;</v>
      </c>
      <c r="U32" t="s">
        <v>447</v>
      </c>
      <c r="V32" t="str">
        <f t="shared" si="16"/>
        <v xml:space="preserve">           ShareholderDate3  DATE NOT NULL,</v>
      </c>
      <c r="W32" t="str">
        <f t="shared" si="29"/>
        <v xml:space="preserve">       ShareholderDate3,</v>
      </c>
      <c r="X32" t="str">
        <f t="shared" si="30"/>
        <v xml:space="preserve">       '$ShareholderDate3',</v>
      </c>
    </row>
    <row r="33" spans="1:24" x14ac:dyDescent="0.25">
      <c r="A33">
        <v>31</v>
      </c>
      <c r="B33" t="s">
        <v>400</v>
      </c>
      <c r="C33" s="3">
        <f t="shared" si="20"/>
        <v>18</v>
      </c>
      <c r="D33" s="3">
        <f t="shared" si="0"/>
        <v>28</v>
      </c>
      <c r="E33" s="14" t="str">
        <f t="shared" si="21"/>
        <v xml:space="preserve">ShareholderGender3          </v>
      </c>
      <c r="F33" t="str">
        <f t="shared" si="22"/>
        <v>'ShareholderGender3'</v>
      </c>
      <c r="G33" t="str">
        <f t="shared" si="23"/>
        <v>$ShareholderGender3</v>
      </c>
      <c r="H33" t="str">
        <f t="shared" si="24"/>
        <v>'$ShareholderGender3'</v>
      </c>
      <c r="I33">
        <f t="shared" si="25"/>
        <v>21</v>
      </c>
      <c r="J33" s="3">
        <f t="shared" si="1"/>
        <v>31</v>
      </c>
      <c r="K33" s="9" t="str">
        <f t="shared" si="26"/>
        <v xml:space="preserve">localStorage.ShareholderGender3          </v>
      </c>
      <c r="L33" s="7" t="s">
        <v>443</v>
      </c>
      <c r="M33" t="str">
        <f t="shared" si="27"/>
        <v xml:space="preserve">'$ShareholderGender3'          </v>
      </c>
      <c r="N33" t="str">
        <f t="shared" si="10"/>
        <v>$ShareholderGender3           = "";// Shareholder Data - 3</v>
      </c>
      <c r="O33" t="str">
        <f t="shared" si="19"/>
        <v xml:space="preserve">       if (typeof(localStorage.ShareholderGender3          )==  "undefined") { localStorage.ShareholderGender3           = ""};</v>
      </c>
      <c r="P33" t="str">
        <f t="shared" si="11"/>
        <v xml:space="preserve">       $ShareholderGender3           = $row["ShareholderGender3"];</v>
      </c>
      <c r="Q33" t="str">
        <f t="shared" si="12"/>
        <v xml:space="preserve">       localStorage.ShareholderGender3           =  "&lt;?php echo $ShareholderGender3?&gt;";</v>
      </c>
      <c r="R33" t="str">
        <f t="shared" si="28"/>
        <v>$ShareholderGender3           =  $_POST['ShareholderGender3'] ;</v>
      </c>
      <c r="S33" t="str">
        <f t="shared" si="14"/>
        <v xml:space="preserve">       localStorage.ShareholderGender3           =  document.ShareholderForm.ShareholderGender3.value;</v>
      </c>
      <c r="T33" t="str">
        <f t="shared" si="15"/>
        <v xml:space="preserve">         document.Shareholder.ShareholderGender3.value =  localStorage.ShareholderGender3;</v>
      </c>
      <c r="U33" t="s">
        <v>448</v>
      </c>
      <c r="V33" t="str">
        <f t="shared" si="16"/>
        <v xml:space="preserve">           ShareholderGender3  VARCHAR(6) NOT NULL,</v>
      </c>
      <c r="W33" t="str">
        <f t="shared" si="29"/>
        <v xml:space="preserve">       ShareholderGender3,</v>
      </c>
      <c r="X33" t="str">
        <f t="shared" si="30"/>
        <v xml:space="preserve">       '$ShareholderGender3',</v>
      </c>
    </row>
    <row r="34" spans="1:24" x14ac:dyDescent="0.25">
      <c r="A34">
        <v>32</v>
      </c>
      <c r="B34" t="s">
        <v>401</v>
      </c>
      <c r="C34" s="3">
        <f t="shared" si="20"/>
        <v>15</v>
      </c>
      <c r="D34" s="3">
        <f t="shared" si="0"/>
        <v>28</v>
      </c>
      <c r="E34" s="14" t="str">
        <f t="shared" si="21"/>
        <v xml:space="preserve">ShareholderAge3             </v>
      </c>
      <c r="F34" t="str">
        <f t="shared" si="22"/>
        <v>'ShareholderAge3'</v>
      </c>
      <c r="G34" t="str">
        <f t="shared" si="23"/>
        <v>$ShareholderAge3</v>
      </c>
      <c r="H34" t="str">
        <f t="shared" si="24"/>
        <v>'$ShareholderAge3'</v>
      </c>
      <c r="I34">
        <f t="shared" si="25"/>
        <v>18</v>
      </c>
      <c r="J34" s="3">
        <f t="shared" si="1"/>
        <v>31</v>
      </c>
      <c r="K34" s="9" t="str">
        <f t="shared" si="26"/>
        <v xml:space="preserve">localStorage.ShareholderAge3             </v>
      </c>
      <c r="L34" s="7" t="s">
        <v>443</v>
      </c>
      <c r="M34" t="str">
        <f t="shared" si="27"/>
        <v xml:space="preserve">'$ShareholderAge3'             </v>
      </c>
      <c r="N34" t="str">
        <f t="shared" si="10"/>
        <v>$ShareholderAge3              = "";// Shareholder Data - 3</v>
      </c>
      <c r="O34" t="str">
        <f t="shared" si="19"/>
        <v xml:space="preserve">       if (typeof(localStorage.ShareholderAge3             )==  "undefined") { localStorage.ShareholderAge3              = ""};</v>
      </c>
      <c r="P34" t="str">
        <f t="shared" si="11"/>
        <v xml:space="preserve">       $ShareholderAge3              = $row["ShareholderAge3"];</v>
      </c>
      <c r="Q34" t="str">
        <f t="shared" si="12"/>
        <v xml:space="preserve">       localStorage.ShareholderAge3              =  "&lt;?php echo $ShareholderAge3?&gt;";</v>
      </c>
      <c r="R34" t="str">
        <f t="shared" si="28"/>
        <v>$ShareholderAge3              =  $_POST['ShareholderAge3'] ;</v>
      </c>
      <c r="S34" t="str">
        <f t="shared" si="14"/>
        <v xml:space="preserve">       localStorage.ShareholderAge3              =  document.ShareholderForm.ShareholderAge3.value;</v>
      </c>
      <c r="T34" t="str">
        <f t="shared" si="15"/>
        <v xml:space="preserve">         document.Shareholder.ShareholderAge3.value =  localStorage.ShareholderAge3;</v>
      </c>
      <c r="U34" t="s">
        <v>449</v>
      </c>
      <c r="V34" t="str">
        <f t="shared" si="16"/>
        <v xml:space="preserve">           ShareholderAge3  FLOAT NOT NULL,</v>
      </c>
      <c r="W34" t="str">
        <f t="shared" si="29"/>
        <v xml:space="preserve">       ShareholderAge3,</v>
      </c>
      <c r="X34" t="str">
        <f t="shared" si="30"/>
        <v xml:space="preserve">       '$ShareholderAge3',</v>
      </c>
    </row>
    <row r="35" spans="1:24" x14ac:dyDescent="0.25">
      <c r="A35">
        <v>33</v>
      </c>
      <c r="B35" t="s">
        <v>460</v>
      </c>
      <c r="C35" s="3">
        <f t="shared" si="20"/>
        <v>28</v>
      </c>
      <c r="D35" s="3">
        <f t="shared" si="0"/>
        <v>28</v>
      </c>
      <c r="E35" s="14" t="str">
        <f t="shared" si="21"/>
        <v>ShareholderPercentageShares3</v>
      </c>
      <c r="F35" t="str">
        <f t="shared" si="22"/>
        <v>'ShareholderPercentageShares3'</v>
      </c>
      <c r="G35" t="str">
        <f t="shared" si="23"/>
        <v>$ShareholderPercentageShares3</v>
      </c>
      <c r="H35" t="str">
        <f t="shared" si="24"/>
        <v>'$ShareholderPercentageShares3'</v>
      </c>
      <c r="I35">
        <f t="shared" si="25"/>
        <v>31</v>
      </c>
      <c r="J35" s="3">
        <f t="shared" si="1"/>
        <v>31</v>
      </c>
      <c r="K35" s="9" t="str">
        <f t="shared" si="26"/>
        <v>localStorage.ShareholderPercentageShares3</v>
      </c>
      <c r="L35" s="7" t="s">
        <v>443</v>
      </c>
      <c r="M35" t="str">
        <f t="shared" si="27"/>
        <v>'$ShareholderPercentageShares3'</v>
      </c>
      <c r="N35" t="str">
        <f t="shared" si="10"/>
        <v>$ShareholderPercentageShares3 = "";// Shareholder Data - 3</v>
      </c>
      <c r="O35" t="str">
        <f t="shared" si="19"/>
        <v xml:space="preserve">       if (typeof(localStorage.ShareholderPercentageShares3)==  "undefined") { localStorage.ShareholderPercentageShares3 = ""};</v>
      </c>
      <c r="P35" t="str">
        <f t="shared" si="11"/>
        <v xml:space="preserve">       $ShareholderPercentageShares3 = $row["ShareholderPercentageShares3"];</v>
      </c>
      <c r="Q35" t="str">
        <f t="shared" si="12"/>
        <v xml:space="preserve">       localStorage.ShareholderPercentageShares3 =  "&lt;?php echo $ShareholderPercentageShares3?&gt;";</v>
      </c>
      <c r="R35" t="str">
        <f t="shared" si="28"/>
        <v>$ShareholderPercentageShares3 =  $_POST['ShareholderPercentageShares3'] ;</v>
      </c>
      <c r="S35" t="str">
        <f t="shared" si="14"/>
        <v xml:space="preserve">       localStorage.ShareholderPercentageShares3 =  document.ShareholderForm.ShareholderPercentageShares3.value;</v>
      </c>
      <c r="T35" t="str">
        <f t="shared" si="15"/>
        <v xml:space="preserve">         document.Shareholder.ShareholderPercentageShares3.value =  localStorage.ShareholderPercentageShares3;</v>
      </c>
      <c r="U35" t="s">
        <v>449</v>
      </c>
      <c r="V35" t="str">
        <f t="shared" si="16"/>
        <v xml:space="preserve">           ShareholderPercentageShares3  FLOAT NOT NULL,</v>
      </c>
      <c r="W35" t="str">
        <f t="shared" si="29"/>
        <v xml:space="preserve">       ShareholderPercentageShares3,</v>
      </c>
      <c r="X35" t="str">
        <f t="shared" si="30"/>
        <v xml:space="preserve">       '$ShareholderPercentageShares3',</v>
      </c>
    </row>
    <row r="36" spans="1:24" x14ac:dyDescent="0.25">
      <c r="A36">
        <v>34</v>
      </c>
      <c r="B36" t="s">
        <v>402</v>
      </c>
      <c r="C36" s="3">
        <f t="shared" si="20"/>
        <v>18</v>
      </c>
      <c r="D36" s="3">
        <f t="shared" si="0"/>
        <v>28</v>
      </c>
      <c r="E36" s="14" t="str">
        <f t="shared" si="21"/>
        <v xml:space="preserve">ShareholderITCRef3          </v>
      </c>
      <c r="F36" t="str">
        <f t="shared" si="22"/>
        <v>'ShareholderITCRef3'</v>
      </c>
      <c r="G36" t="str">
        <f t="shared" si="23"/>
        <v>$ShareholderITCRef3</v>
      </c>
      <c r="H36" t="str">
        <f t="shared" si="24"/>
        <v>'$ShareholderITCRef3'</v>
      </c>
      <c r="I36">
        <f t="shared" si="25"/>
        <v>21</v>
      </c>
      <c r="J36" s="3">
        <f t="shared" si="1"/>
        <v>31</v>
      </c>
      <c r="K36" s="9" t="str">
        <f t="shared" si="26"/>
        <v xml:space="preserve">localStorage.ShareholderITCRef3          </v>
      </c>
      <c r="L36" s="7" t="s">
        <v>443</v>
      </c>
      <c r="M36" t="str">
        <f t="shared" si="27"/>
        <v xml:space="preserve">'$ShareholderITCRef3'          </v>
      </c>
      <c r="N36" t="str">
        <f t="shared" si="10"/>
        <v>$ShareholderITCRef3           = "";// Shareholder Data - 3</v>
      </c>
      <c r="O36" t="str">
        <f t="shared" si="19"/>
        <v xml:space="preserve">       if (typeof(localStorage.ShareholderITCRef3          )==  "undefined") { localStorage.ShareholderITCRef3           = ""};</v>
      </c>
      <c r="P36" t="str">
        <f t="shared" si="11"/>
        <v xml:space="preserve">       $ShareholderITCRef3           = $row["ShareholderITCRef3"];</v>
      </c>
      <c r="Q36" t="str">
        <f t="shared" si="12"/>
        <v xml:space="preserve">       localStorage.ShareholderITCRef3           =  "&lt;?php echo $ShareholderITCRef3?&gt;";</v>
      </c>
      <c r="R36" t="str">
        <f t="shared" si="28"/>
        <v>$ShareholderITCRef3           =  $_POST['ShareholderITCRef3'] ;</v>
      </c>
      <c r="S36" t="str">
        <f t="shared" si="14"/>
        <v xml:space="preserve">       localStorage.ShareholderITCRef3           =  document.ShareholderForm.ShareholderITCRef3.value;</v>
      </c>
      <c r="T36" t="str">
        <f t="shared" si="15"/>
        <v xml:space="preserve">         document.Shareholder.ShareholderITCRef3.value =  localStorage.ShareholderITCRef3;</v>
      </c>
      <c r="U36" t="s">
        <v>446</v>
      </c>
      <c r="V36" t="str">
        <f t="shared" si="16"/>
        <v xml:space="preserve">           ShareholderITCRef3  VARCHAR(100) NOT NULL,</v>
      </c>
      <c r="W36" t="str">
        <f t="shared" si="29"/>
        <v xml:space="preserve">       ShareholderITCRef3,</v>
      </c>
      <c r="X36" t="str">
        <f t="shared" si="30"/>
        <v xml:space="preserve">       '$ShareholderITCRef3',</v>
      </c>
    </row>
    <row r="37" spans="1:24" x14ac:dyDescent="0.25">
      <c r="A37">
        <v>35</v>
      </c>
      <c r="B37" t="s">
        <v>403</v>
      </c>
      <c r="C37" s="3">
        <f t="shared" si="20"/>
        <v>19</v>
      </c>
      <c r="D37" s="3">
        <f t="shared" si="0"/>
        <v>28</v>
      </c>
      <c r="E37" s="14" t="str">
        <f t="shared" si="21"/>
        <v xml:space="preserve">ShareholderITCDate3         </v>
      </c>
      <c r="F37" t="str">
        <f t="shared" si="22"/>
        <v>'ShareholderITCDate3'</v>
      </c>
      <c r="G37" t="str">
        <f t="shared" si="23"/>
        <v>$ShareholderITCDate3</v>
      </c>
      <c r="H37" t="str">
        <f t="shared" si="24"/>
        <v>'$ShareholderITCDate3'</v>
      </c>
      <c r="I37">
        <f t="shared" si="25"/>
        <v>22</v>
      </c>
      <c r="J37" s="3">
        <f t="shared" si="1"/>
        <v>31</v>
      </c>
      <c r="K37" s="9" t="str">
        <f t="shared" si="26"/>
        <v xml:space="preserve">localStorage.ShareholderITCDate3         </v>
      </c>
      <c r="L37" s="7" t="s">
        <v>443</v>
      </c>
      <c r="M37" t="str">
        <f t="shared" si="27"/>
        <v xml:space="preserve">'$ShareholderITCDate3'         </v>
      </c>
      <c r="N37" t="str">
        <f t="shared" si="10"/>
        <v>$ShareholderITCDate3          = "";// Shareholder Data - 3</v>
      </c>
      <c r="O37" t="str">
        <f t="shared" si="19"/>
        <v xml:space="preserve">       if (typeof(localStorage.ShareholderITCDate3         )==  "undefined") { localStorage.ShareholderITCDate3          = ""};</v>
      </c>
      <c r="P37" t="str">
        <f t="shared" si="11"/>
        <v xml:space="preserve">       $ShareholderITCDate3          = $row["ShareholderITCDate3"];</v>
      </c>
      <c r="Q37" t="str">
        <f t="shared" si="12"/>
        <v xml:space="preserve">       localStorage.ShareholderITCDate3          =  "&lt;?php echo $ShareholderITCDate3?&gt;";</v>
      </c>
      <c r="R37" t="str">
        <f t="shared" si="28"/>
        <v>$ShareholderITCDate3          =  $_POST['ShareholderITCDate3'] ;</v>
      </c>
      <c r="S37" t="str">
        <f t="shared" si="14"/>
        <v xml:space="preserve">       localStorage.ShareholderITCDate3          =  document.ShareholderForm.ShareholderITCDate3.value;</v>
      </c>
      <c r="T37" t="str">
        <f t="shared" si="15"/>
        <v xml:space="preserve">         document.Shareholder.ShareholderITCDate3.value =  localStorage.ShareholderITCDate3;</v>
      </c>
      <c r="U37" t="s">
        <v>447</v>
      </c>
      <c r="V37" t="str">
        <f t="shared" si="16"/>
        <v xml:space="preserve">           ShareholderITCDate3  DATE NOT NULL,</v>
      </c>
      <c r="W37" t="str">
        <f t="shared" si="29"/>
        <v xml:space="preserve">       ShareholderITCDate3,</v>
      </c>
      <c r="X37" t="str">
        <f t="shared" si="30"/>
        <v xml:space="preserve">       '$ShareholderITCDate3',</v>
      </c>
    </row>
    <row r="38" spans="1:24" x14ac:dyDescent="0.25">
      <c r="A38">
        <v>36</v>
      </c>
      <c r="B38" t="s">
        <v>404</v>
      </c>
      <c r="C38" s="3">
        <f t="shared" si="20"/>
        <v>21</v>
      </c>
      <c r="D38" s="3">
        <f t="shared" si="0"/>
        <v>28</v>
      </c>
      <c r="E38" s="14" t="str">
        <f t="shared" si="21"/>
        <v xml:space="preserve">ShareholderPaidDebts3       </v>
      </c>
      <c r="F38" t="str">
        <f t="shared" si="22"/>
        <v>'ShareholderPaidDebts3'</v>
      </c>
      <c r="G38" t="str">
        <f t="shared" si="23"/>
        <v>$ShareholderPaidDebts3</v>
      </c>
      <c r="H38" t="str">
        <f t="shared" si="24"/>
        <v>'$ShareholderPaidDebts3'</v>
      </c>
      <c r="I38">
        <f t="shared" si="25"/>
        <v>24</v>
      </c>
      <c r="J38" s="3">
        <f t="shared" si="1"/>
        <v>31</v>
      </c>
      <c r="K38" s="9" t="str">
        <f t="shared" si="26"/>
        <v xml:space="preserve">localStorage.ShareholderPaidDebts3       </v>
      </c>
      <c r="L38" s="7" t="s">
        <v>443</v>
      </c>
      <c r="M38" t="str">
        <f t="shared" si="27"/>
        <v xml:space="preserve">'$ShareholderPaidDebts3'       </v>
      </c>
      <c r="N38" t="str">
        <f t="shared" si="10"/>
        <v>$ShareholderPaidDebts3        = "";// Shareholder Data - 3</v>
      </c>
      <c r="O38" t="str">
        <f t="shared" si="19"/>
        <v xml:space="preserve">       if (typeof(localStorage.ShareholderPaidDebts3       )==  "undefined") { localStorage.ShareholderPaidDebts3        = ""};</v>
      </c>
      <c r="P38" t="str">
        <f t="shared" si="11"/>
        <v xml:space="preserve">       $ShareholderPaidDebts3        = $row["ShareholderPaidDebts3"];</v>
      </c>
      <c r="Q38" t="str">
        <f t="shared" si="12"/>
        <v xml:space="preserve">       localStorage.ShareholderPaidDebts3        =  "&lt;?php echo $ShareholderPaidDebts3?&gt;";</v>
      </c>
      <c r="R38" t="str">
        <f t="shared" si="28"/>
        <v>$ShareholderPaidDebts3        =  $_POST['ShareholderPaidDebts3'] ;</v>
      </c>
      <c r="S38" t="str">
        <f t="shared" si="14"/>
        <v xml:space="preserve">       localStorage.ShareholderPaidDebts3        =  document.ShareholderForm.ShareholderPaidDebts3.value;</v>
      </c>
      <c r="T38" t="str">
        <f t="shared" si="15"/>
        <v xml:space="preserve">         document.Shareholder.ShareholderPaidDebts3.value =  localStorage.ShareholderPaidDebts3;</v>
      </c>
      <c r="U38" t="s">
        <v>450</v>
      </c>
      <c r="V38" t="str">
        <f t="shared" si="16"/>
        <v xml:space="preserve">           ShareholderPaidDebts3  INT NOT NULL,</v>
      </c>
      <c r="W38" t="str">
        <f t="shared" si="29"/>
        <v xml:space="preserve">       ShareholderPaidDebts3,</v>
      </c>
      <c r="X38" t="str">
        <f t="shared" si="30"/>
        <v xml:space="preserve">       '$ShareholderPaidDebts3',</v>
      </c>
    </row>
    <row r="39" spans="1:24" x14ac:dyDescent="0.25">
      <c r="A39">
        <v>37</v>
      </c>
      <c r="B39" t="s">
        <v>405</v>
      </c>
      <c r="C39" s="3">
        <f t="shared" si="20"/>
        <v>20</v>
      </c>
      <c r="D39" s="3">
        <f t="shared" si="0"/>
        <v>28</v>
      </c>
      <c r="E39" s="14" t="str">
        <f t="shared" si="21"/>
        <v xml:space="preserve">ShareholderDefaults3        </v>
      </c>
      <c r="F39" t="str">
        <f t="shared" si="22"/>
        <v>'ShareholderDefaults3'</v>
      </c>
      <c r="G39" t="str">
        <f t="shared" si="23"/>
        <v>$ShareholderDefaults3</v>
      </c>
      <c r="H39" t="str">
        <f t="shared" si="24"/>
        <v>'$ShareholderDefaults3'</v>
      </c>
      <c r="I39">
        <f t="shared" si="25"/>
        <v>23</v>
      </c>
      <c r="J39" s="3">
        <f t="shared" si="1"/>
        <v>31</v>
      </c>
      <c r="K39" s="9" t="str">
        <f t="shared" si="26"/>
        <v xml:space="preserve">localStorage.ShareholderDefaults3        </v>
      </c>
      <c r="L39" s="7" t="s">
        <v>443</v>
      </c>
      <c r="M39" t="str">
        <f t="shared" si="27"/>
        <v xml:space="preserve">'$ShareholderDefaults3'        </v>
      </c>
      <c r="N39" t="str">
        <f t="shared" si="10"/>
        <v>$ShareholderDefaults3         = "";// Shareholder Data - 3</v>
      </c>
      <c r="O39" t="str">
        <f t="shared" si="19"/>
        <v xml:space="preserve">       if (typeof(localStorage.ShareholderDefaults3        )==  "undefined") { localStorage.ShareholderDefaults3         = ""};</v>
      </c>
      <c r="P39" t="str">
        <f t="shared" si="11"/>
        <v xml:space="preserve">       $ShareholderDefaults3         = $row["ShareholderDefaults3"];</v>
      </c>
      <c r="Q39" t="str">
        <f t="shared" si="12"/>
        <v xml:space="preserve">       localStorage.ShareholderDefaults3         =  "&lt;?php echo $ShareholderDefaults3?&gt;";</v>
      </c>
      <c r="R39" t="str">
        <f t="shared" si="28"/>
        <v>$ShareholderDefaults3         =  $_POST['ShareholderDefaults3'] ;</v>
      </c>
      <c r="S39" t="str">
        <f t="shared" si="14"/>
        <v xml:space="preserve">       localStorage.ShareholderDefaults3         =  document.ShareholderForm.ShareholderDefaults3.value;</v>
      </c>
      <c r="T39" t="str">
        <f t="shared" si="15"/>
        <v xml:space="preserve">         document.Shareholder.ShareholderDefaults3.value =  localStorage.ShareholderDefaults3;</v>
      </c>
      <c r="U39" t="s">
        <v>450</v>
      </c>
      <c r="V39" t="str">
        <f t="shared" si="16"/>
        <v xml:space="preserve">           ShareholderDefaults3  INT NOT NULL,</v>
      </c>
      <c r="W39" t="str">
        <f t="shared" si="29"/>
        <v xml:space="preserve">       ShareholderDefaults3,</v>
      </c>
      <c r="X39" t="str">
        <f t="shared" si="30"/>
        <v xml:space="preserve">       '$ShareholderDefaults3',</v>
      </c>
    </row>
    <row r="40" spans="1:24" x14ac:dyDescent="0.25">
      <c r="A40">
        <v>38</v>
      </c>
      <c r="B40" t="s">
        <v>406</v>
      </c>
      <c r="C40" s="3">
        <f t="shared" si="20"/>
        <v>22</v>
      </c>
      <c r="D40" s="3">
        <f t="shared" si="0"/>
        <v>28</v>
      </c>
      <c r="E40" s="14" t="str">
        <f t="shared" si="21"/>
        <v xml:space="preserve">ShareholderJudgements3      </v>
      </c>
      <c r="F40" t="str">
        <f t="shared" si="22"/>
        <v>'ShareholderJudgements3'</v>
      </c>
      <c r="G40" t="str">
        <f t="shared" si="23"/>
        <v>$ShareholderJudgements3</v>
      </c>
      <c r="H40" t="str">
        <f t="shared" si="24"/>
        <v>'$ShareholderJudgements3'</v>
      </c>
      <c r="I40">
        <f t="shared" si="25"/>
        <v>25</v>
      </c>
      <c r="J40" s="3">
        <f t="shared" si="1"/>
        <v>31</v>
      </c>
      <c r="K40" s="9" t="str">
        <f t="shared" si="26"/>
        <v xml:space="preserve">localStorage.ShareholderJudgements3      </v>
      </c>
      <c r="L40" s="7" t="s">
        <v>443</v>
      </c>
      <c r="M40" t="str">
        <f t="shared" si="27"/>
        <v xml:space="preserve">'$ShareholderJudgements3'      </v>
      </c>
      <c r="N40" t="str">
        <f t="shared" si="10"/>
        <v>$ShareholderJudgements3       = "";// Shareholder Data - 3</v>
      </c>
      <c r="O40" t="str">
        <f t="shared" si="19"/>
        <v xml:space="preserve">       if (typeof(localStorage.ShareholderJudgements3      )==  "undefined") { localStorage.ShareholderJudgements3       = ""};</v>
      </c>
      <c r="P40" t="str">
        <f t="shared" si="11"/>
        <v xml:space="preserve">       $ShareholderJudgements3       = $row["ShareholderJudgements3"];</v>
      </c>
      <c r="Q40" t="str">
        <f t="shared" si="12"/>
        <v xml:space="preserve">       localStorage.ShareholderJudgements3       =  "&lt;?php echo $ShareholderJudgements3?&gt;";</v>
      </c>
      <c r="R40" t="str">
        <f t="shared" si="28"/>
        <v>$ShareholderJudgements3       =  $_POST['ShareholderJudgements3'] ;</v>
      </c>
      <c r="S40" t="str">
        <f t="shared" si="14"/>
        <v xml:space="preserve">       localStorage.ShareholderJudgements3       =  document.ShareholderForm.ShareholderJudgements3.value;</v>
      </c>
      <c r="T40" t="str">
        <f t="shared" si="15"/>
        <v xml:space="preserve">         document.Shareholder.ShareholderJudgements3.value =  localStorage.ShareholderJudgements3;</v>
      </c>
      <c r="U40" t="s">
        <v>450</v>
      </c>
      <c r="V40" t="str">
        <f t="shared" si="16"/>
        <v xml:space="preserve">           ShareholderJudgements3  INT NOT NULL,</v>
      </c>
      <c r="W40" t="str">
        <f t="shared" si="29"/>
        <v xml:space="preserve">       ShareholderJudgements3,</v>
      </c>
      <c r="X40" t="str">
        <f t="shared" si="30"/>
        <v xml:space="preserve">       '$ShareholderJudgements3',</v>
      </c>
    </row>
    <row r="41" spans="1:24" x14ac:dyDescent="0.25">
      <c r="A41">
        <v>39</v>
      </c>
      <c r="B41" t="s">
        <v>407</v>
      </c>
      <c r="C41" s="3">
        <f t="shared" si="20"/>
        <v>23</v>
      </c>
      <c r="D41" s="3">
        <f t="shared" si="0"/>
        <v>28</v>
      </c>
      <c r="E41" s="14" t="str">
        <f t="shared" si="21"/>
        <v xml:space="preserve">ShareholderTraceAlerts3     </v>
      </c>
      <c r="F41" t="str">
        <f t="shared" si="22"/>
        <v>'ShareholderTraceAlerts3'</v>
      </c>
      <c r="G41" t="str">
        <f t="shared" si="23"/>
        <v>$ShareholderTraceAlerts3</v>
      </c>
      <c r="H41" t="str">
        <f t="shared" si="24"/>
        <v>'$ShareholderTraceAlerts3'</v>
      </c>
      <c r="I41">
        <f t="shared" si="25"/>
        <v>26</v>
      </c>
      <c r="J41" s="3">
        <f t="shared" si="1"/>
        <v>31</v>
      </c>
      <c r="K41" s="9" t="str">
        <f t="shared" si="26"/>
        <v xml:space="preserve">localStorage.ShareholderTraceAlerts3     </v>
      </c>
      <c r="L41" s="7" t="s">
        <v>443</v>
      </c>
      <c r="M41" t="str">
        <f t="shared" si="27"/>
        <v xml:space="preserve">'$ShareholderTraceAlerts3'     </v>
      </c>
      <c r="N41" t="str">
        <f t="shared" si="10"/>
        <v>$ShareholderTraceAlerts3      = "";// Shareholder Data - 3</v>
      </c>
      <c r="O41" t="str">
        <f t="shared" si="19"/>
        <v xml:space="preserve">       if (typeof(localStorage.ShareholderTraceAlerts3     )==  "undefined") { localStorage.ShareholderTraceAlerts3      = ""};</v>
      </c>
      <c r="P41" t="str">
        <f t="shared" si="11"/>
        <v xml:space="preserve">       $ShareholderTraceAlerts3      = $row["ShareholderTraceAlerts3"];</v>
      </c>
      <c r="Q41" t="str">
        <f t="shared" si="12"/>
        <v xml:space="preserve">       localStorage.ShareholderTraceAlerts3      =  "&lt;?php echo $ShareholderTraceAlerts3?&gt;";</v>
      </c>
      <c r="R41" t="str">
        <f t="shared" si="28"/>
        <v>$ShareholderTraceAlerts3      =  $_POST['ShareholderTraceAlerts3'] ;</v>
      </c>
      <c r="S41" t="str">
        <f t="shared" si="14"/>
        <v xml:space="preserve">       localStorage.ShareholderTraceAlerts3      =  document.ShareholderForm.ShareholderTraceAlerts3.value;</v>
      </c>
      <c r="T41" t="str">
        <f t="shared" si="15"/>
        <v xml:space="preserve">         document.Shareholder.ShareholderTraceAlerts3.value =  localStorage.ShareholderTraceAlerts3;</v>
      </c>
      <c r="U41" t="s">
        <v>450</v>
      </c>
      <c r="V41" t="str">
        <f t="shared" si="16"/>
        <v xml:space="preserve">           ShareholderTraceAlerts3  INT NOT NULL,</v>
      </c>
      <c r="W41" t="str">
        <f t="shared" si="29"/>
        <v xml:space="preserve">       ShareholderTraceAlerts3,</v>
      </c>
      <c r="X41" t="str">
        <f t="shared" si="30"/>
        <v xml:space="preserve">       '$ShareholderTraceAlerts3',</v>
      </c>
    </row>
    <row r="42" spans="1:24" x14ac:dyDescent="0.25">
      <c r="A42">
        <v>40</v>
      </c>
      <c r="B42" t="s">
        <v>408</v>
      </c>
      <c r="C42" s="3">
        <f t="shared" si="20"/>
        <v>23</v>
      </c>
      <c r="D42" s="3">
        <f t="shared" si="0"/>
        <v>28</v>
      </c>
      <c r="E42" s="14" t="str">
        <f t="shared" si="21"/>
        <v xml:space="preserve">ShareholderBlacklisted3     </v>
      </c>
      <c r="F42" t="str">
        <f t="shared" si="22"/>
        <v>'ShareholderBlacklisted3'</v>
      </c>
      <c r="G42" t="str">
        <f t="shared" si="23"/>
        <v>$ShareholderBlacklisted3</v>
      </c>
      <c r="H42" t="str">
        <f t="shared" si="24"/>
        <v>'$ShareholderBlacklisted3'</v>
      </c>
      <c r="I42">
        <f t="shared" si="25"/>
        <v>26</v>
      </c>
      <c r="J42" s="3">
        <f t="shared" si="1"/>
        <v>31</v>
      </c>
      <c r="K42" s="9" t="str">
        <f t="shared" si="26"/>
        <v xml:space="preserve">localStorage.ShareholderBlacklisted3     </v>
      </c>
      <c r="L42" s="7" t="s">
        <v>443</v>
      </c>
      <c r="M42" t="str">
        <f t="shared" si="27"/>
        <v xml:space="preserve">'$ShareholderBlacklisted3'     </v>
      </c>
      <c r="N42" t="str">
        <f t="shared" si="10"/>
        <v>$ShareholderBlacklisted3      = "";// Shareholder Data - 3</v>
      </c>
      <c r="O42" t="str">
        <f t="shared" si="19"/>
        <v xml:space="preserve">       if (typeof(localStorage.ShareholderBlacklisted3     )==  "undefined") { localStorage.ShareholderBlacklisted3      = ""};</v>
      </c>
      <c r="P42" t="str">
        <f t="shared" si="11"/>
        <v xml:space="preserve">       $ShareholderBlacklisted3      = $row["ShareholderBlacklisted3"];</v>
      </c>
      <c r="Q42" t="str">
        <f t="shared" si="12"/>
        <v xml:space="preserve">       localStorage.ShareholderBlacklisted3      =  "&lt;?php echo $ShareholderBlacklisted3?&gt;";</v>
      </c>
      <c r="R42" t="str">
        <f t="shared" si="28"/>
        <v>$ShareholderBlacklisted3      =  $_POST['ShareholderBlacklisted3'] ;</v>
      </c>
      <c r="S42" t="str">
        <f t="shared" si="14"/>
        <v xml:space="preserve">       localStorage.ShareholderBlacklisted3      =  document.ShareholderForm.ShareholderBlacklisted3.value;</v>
      </c>
      <c r="T42" t="str">
        <f t="shared" si="15"/>
        <v xml:space="preserve">         document.Shareholder.ShareholderBlacklisted3.value =  localStorage.ShareholderBlacklisted3;</v>
      </c>
      <c r="U42" t="s">
        <v>451</v>
      </c>
      <c r="V42" t="str">
        <f t="shared" si="16"/>
        <v xml:space="preserve">           ShareholderBlacklisted3  VARCHAR(3) NOT NULL,</v>
      </c>
      <c r="W42" t="str">
        <f t="shared" si="29"/>
        <v xml:space="preserve">       ShareholderBlacklisted3,</v>
      </c>
      <c r="X42" t="str">
        <f t="shared" si="30"/>
        <v xml:space="preserve">       '$ShareholderBlacklisted3',</v>
      </c>
    </row>
    <row r="43" spans="1:24" x14ac:dyDescent="0.25">
      <c r="A43">
        <v>41</v>
      </c>
      <c r="B43" t="s">
        <v>409</v>
      </c>
      <c r="C43" s="3">
        <f t="shared" si="20"/>
        <v>22</v>
      </c>
      <c r="D43" s="3">
        <f t="shared" si="0"/>
        <v>28</v>
      </c>
      <c r="E43" s="14" t="str">
        <f t="shared" si="21"/>
        <v xml:space="preserve">ShareholderFraudAlert3      </v>
      </c>
      <c r="F43" t="str">
        <f t="shared" si="22"/>
        <v>'ShareholderFraudAlert3'</v>
      </c>
      <c r="G43" t="str">
        <f t="shared" si="23"/>
        <v>$ShareholderFraudAlert3</v>
      </c>
      <c r="H43" t="str">
        <f t="shared" si="24"/>
        <v>'$ShareholderFraudAlert3'</v>
      </c>
      <c r="I43">
        <f t="shared" si="25"/>
        <v>25</v>
      </c>
      <c r="J43" s="3">
        <f t="shared" si="1"/>
        <v>31</v>
      </c>
      <c r="K43" s="9" t="str">
        <f t="shared" si="26"/>
        <v xml:space="preserve">localStorage.ShareholderFraudAlert3      </v>
      </c>
      <c r="L43" s="7" t="s">
        <v>443</v>
      </c>
      <c r="M43" t="str">
        <f t="shared" si="27"/>
        <v xml:space="preserve">'$ShareholderFraudAlert3'      </v>
      </c>
      <c r="N43" t="str">
        <f t="shared" si="10"/>
        <v>$ShareholderFraudAlert3       = "";// Shareholder Data - 3</v>
      </c>
      <c r="O43" t="str">
        <f t="shared" si="19"/>
        <v xml:space="preserve">       if (typeof(localStorage.ShareholderFraudAlert3      )==  "undefined") { localStorage.ShareholderFraudAlert3       = ""};</v>
      </c>
      <c r="P43" t="str">
        <f t="shared" si="11"/>
        <v xml:space="preserve">       $ShareholderFraudAlert3       = $row["ShareholderFraudAlert3"];</v>
      </c>
      <c r="Q43" t="str">
        <f t="shared" si="12"/>
        <v xml:space="preserve">       localStorage.ShareholderFraudAlert3       =  "&lt;?php echo $ShareholderFraudAlert3?&gt;";</v>
      </c>
      <c r="R43" t="str">
        <f t="shared" si="28"/>
        <v>$ShareholderFraudAlert3       =  $_POST['ShareholderFraudAlert3'] ;</v>
      </c>
      <c r="S43" t="str">
        <f t="shared" si="14"/>
        <v xml:space="preserve">       localStorage.ShareholderFraudAlert3       =  document.ShareholderForm.ShareholderFraudAlert3.value;</v>
      </c>
      <c r="T43" t="str">
        <f t="shared" si="15"/>
        <v xml:space="preserve">         document.Shareholder.ShareholderFraudAlert3.value =  localStorage.ShareholderFraudAlert3;</v>
      </c>
      <c r="U43" t="s">
        <v>451</v>
      </c>
      <c r="V43" t="str">
        <f t="shared" si="16"/>
        <v xml:space="preserve">           ShareholderFraudAlert3  VARCHAR(3) NOT NULL,</v>
      </c>
      <c r="W43" t="str">
        <f t="shared" si="29"/>
        <v xml:space="preserve">       ShareholderFraudAlert3,</v>
      </c>
      <c r="X43" t="str">
        <f t="shared" si="30"/>
        <v xml:space="preserve">       '$ShareholderFraudAlert3',</v>
      </c>
    </row>
    <row r="44" spans="1:24" x14ac:dyDescent="0.25">
      <c r="A44">
        <v>42</v>
      </c>
      <c r="B44" t="s">
        <v>410</v>
      </c>
      <c r="C44" s="3">
        <f t="shared" si="20"/>
        <v>22</v>
      </c>
      <c r="D44" s="3">
        <f t="shared" si="0"/>
        <v>28</v>
      </c>
      <c r="E44" s="14" t="str">
        <f t="shared" si="21"/>
        <v xml:space="preserve">ShareholderTotalScore3      </v>
      </c>
      <c r="F44" t="str">
        <f t="shared" si="22"/>
        <v>'ShareholderTotalScore3'</v>
      </c>
      <c r="G44" t="str">
        <f t="shared" si="23"/>
        <v>$ShareholderTotalScore3</v>
      </c>
      <c r="H44" t="str">
        <f t="shared" si="24"/>
        <v>'$ShareholderTotalScore3'</v>
      </c>
      <c r="I44">
        <f t="shared" si="25"/>
        <v>25</v>
      </c>
      <c r="J44" s="3">
        <f t="shared" si="1"/>
        <v>31</v>
      </c>
      <c r="K44" s="9" t="str">
        <f t="shared" si="26"/>
        <v xml:space="preserve">localStorage.ShareholderTotalScore3      </v>
      </c>
      <c r="L44" s="7" t="s">
        <v>443</v>
      </c>
      <c r="M44" t="str">
        <f t="shared" si="27"/>
        <v xml:space="preserve">'$ShareholderTotalScore3'      </v>
      </c>
      <c r="N44" t="str">
        <f t="shared" si="10"/>
        <v>$ShareholderTotalScore3       = "";// Shareholder Data - 3</v>
      </c>
      <c r="O44" t="str">
        <f t="shared" si="19"/>
        <v xml:space="preserve">       if (typeof(localStorage.ShareholderTotalScore3      )==  "undefined") { localStorage.ShareholderTotalScore3       = ""};</v>
      </c>
      <c r="P44" t="str">
        <f t="shared" si="11"/>
        <v xml:space="preserve">       $ShareholderTotalScore3       = $row["ShareholderTotalScore3"];</v>
      </c>
      <c r="Q44" t="str">
        <f t="shared" si="12"/>
        <v xml:space="preserve">       localStorage.ShareholderTotalScore3       =  "&lt;?php echo $ShareholderTotalScore3?&gt;";</v>
      </c>
      <c r="R44" t="str">
        <f t="shared" si="28"/>
        <v>$ShareholderTotalScore3       =  $_POST['ShareholderTotalScore3'] ;</v>
      </c>
      <c r="S44" t="str">
        <f t="shared" si="14"/>
        <v xml:space="preserve">       localStorage.ShareholderTotalScore3       =  document.ShareholderForm.ShareholderTotalScore3.value;</v>
      </c>
      <c r="T44" t="str">
        <f t="shared" si="15"/>
        <v xml:space="preserve">         document.Shareholder.ShareholderTotalScore3.value =  localStorage.ShareholderTotalScore3;</v>
      </c>
      <c r="U44" t="s">
        <v>449</v>
      </c>
      <c r="V44" t="str">
        <f t="shared" si="16"/>
        <v xml:space="preserve">           ShareholderTotalScore3  FLOAT NOT NULL,</v>
      </c>
      <c r="W44" t="str">
        <f t="shared" si="29"/>
        <v xml:space="preserve">       ShareholderTotalScore3,</v>
      </c>
      <c r="X44" t="str">
        <f t="shared" si="30"/>
        <v xml:space="preserve">       '$ShareholderTotalScore3',</v>
      </c>
    </row>
    <row r="45" spans="1:24" x14ac:dyDescent="0.25">
      <c r="A45">
        <v>43</v>
      </c>
      <c r="B45" t="s">
        <v>411</v>
      </c>
      <c r="C45" s="3">
        <f t="shared" si="20"/>
        <v>16</v>
      </c>
      <c r="D45" s="3">
        <f t="shared" si="0"/>
        <v>28</v>
      </c>
      <c r="E45" s="14" t="str">
        <f t="shared" si="21"/>
        <v xml:space="preserve">ShareholderName4            </v>
      </c>
      <c r="F45" t="str">
        <f t="shared" si="22"/>
        <v>'ShareholderName4'</v>
      </c>
      <c r="G45" t="str">
        <f t="shared" si="23"/>
        <v>$ShareholderName4</v>
      </c>
      <c r="H45" t="str">
        <f t="shared" si="24"/>
        <v>'$ShareholderName4'</v>
      </c>
      <c r="I45">
        <f t="shared" si="25"/>
        <v>19</v>
      </c>
      <c r="J45" s="3">
        <f t="shared" si="1"/>
        <v>31</v>
      </c>
      <c r="K45" s="9" t="str">
        <f t="shared" si="26"/>
        <v xml:space="preserve">localStorage.ShareholderName4            </v>
      </c>
      <c r="L45" s="7" t="s">
        <v>444</v>
      </c>
      <c r="M45" t="str">
        <f t="shared" si="27"/>
        <v xml:space="preserve">'$ShareholderName4'            </v>
      </c>
      <c r="N45" t="str">
        <f t="shared" si="10"/>
        <v>$ShareholderName4             = "";// Shareholder Data - 4</v>
      </c>
      <c r="O45" t="str">
        <f t="shared" si="19"/>
        <v xml:space="preserve">       if (typeof(localStorage.ShareholderName4            )==  "undefined") { localStorage.ShareholderName4             = ""};</v>
      </c>
      <c r="P45" t="str">
        <f t="shared" si="11"/>
        <v xml:space="preserve">       $ShareholderName4             = $row["ShareholderName4"];</v>
      </c>
      <c r="Q45" t="str">
        <f t="shared" si="12"/>
        <v xml:space="preserve">       localStorage.ShareholderName4             =  "&lt;?php echo $ShareholderName4?&gt;";</v>
      </c>
      <c r="R45" t="str">
        <f t="shared" si="28"/>
        <v>$ShareholderName4             =  $_POST['ShareholderName4'] ;</v>
      </c>
      <c r="S45" t="str">
        <f t="shared" si="14"/>
        <v xml:space="preserve">       localStorage.ShareholderName4             =  document.ShareholderForm.ShareholderName4.value;</v>
      </c>
      <c r="T45" t="str">
        <f t="shared" si="15"/>
        <v xml:space="preserve">         document.Shareholder.ShareholderName4.value =  localStorage.ShareholderName4;</v>
      </c>
      <c r="U45" t="s">
        <v>446</v>
      </c>
      <c r="V45" t="str">
        <f t="shared" si="16"/>
        <v xml:space="preserve">           ShareholderName4  VARCHAR(100) NOT NULL,</v>
      </c>
      <c r="W45" t="str">
        <f t="shared" si="29"/>
        <v xml:space="preserve">       ShareholderName4,</v>
      </c>
      <c r="X45" t="str">
        <f t="shared" si="30"/>
        <v xml:space="preserve">       '$ShareholderName4',</v>
      </c>
    </row>
    <row r="46" spans="1:24" x14ac:dyDescent="0.25">
      <c r="A46">
        <v>44</v>
      </c>
      <c r="B46" t="s">
        <v>438</v>
      </c>
      <c r="C46" s="3">
        <f t="shared" si="20"/>
        <v>16</v>
      </c>
      <c r="D46" s="3">
        <f t="shared" si="0"/>
        <v>28</v>
      </c>
      <c r="E46" s="14" t="str">
        <f t="shared" si="21"/>
        <v xml:space="preserve">ShareholderDate4            </v>
      </c>
      <c r="F46" t="str">
        <f t="shared" si="22"/>
        <v>'ShareholderDate4'</v>
      </c>
      <c r="G46" t="str">
        <f t="shared" si="23"/>
        <v>$ShareholderDate4</v>
      </c>
      <c r="H46" t="str">
        <f t="shared" si="24"/>
        <v>'$ShareholderDate4'</v>
      </c>
      <c r="I46">
        <f t="shared" si="25"/>
        <v>19</v>
      </c>
      <c r="J46" s="3">
        <f t="shared" si="1"/>
        <v>31</v>
      </c>
      <c r="K46" s="9" t="str">
        <f t="shared" si="26"/>
        <v xml:space="preserve">localStorage.ShareholderDate4            </v>
      </c>
      <c r="L46" s="7" t="s">
        <v>444</v>
      </c>
      <c r="M46" t="str">
        <f t="shared" si="27"/>
        <v xml:space="preserve">'$ShareholderDate4'            </v>
      </c>
      <c r="N46" t="str">
        <f t="shared" si="10"/>
        <v>$ShareholderDate4             = "";// Shareholder Data - 4</v>
      </c>
      <c r="O46" t="str">
        <f t="shared" si="19"/>
        <v xml:space="preserve">       if (typeof(localStorage.ShareholderDate4            )==  "undefined") { localStorage.ShareholderDate4             = ""};</v>
      </c>
      <c r="P46" t="str">
        <f t="shared" si="11"/>
        <v xml:space="preserve">       $ShareholderDate4             = $row["ShareholderDate4"];</v>
      </c>
      <c r="Q46" t="str">
        <f t="shared" si="12"/>
        <v xml:space="preserve">       localStorage.ShareholderDate4             =  "&lt;?php echo $ShareholderDate4?&gt;";</v>
      </c>
      <c r="R46" t="str">
        <f t="shared" si="28"/>
        <v>$ShareholderDate4             =  $_POST['ShareholderDate4'] ;</v>
      </c>
      <c r="S46" t="str">
        <f t="shared" si="14"/>
        <v xml:space="preserve">       localStorage.ShareholderDate4             =  document.ShareholderForm.ShareholderDate4.value;</v>
      </c>
      <c r="T46" t="str">
        <f t="shared" si="15"/>
        <v xml:space="preserve">         document.Shareholder.ShareholderDate4.value =  localStorage.ShareholderDate4;</v>
      </c>
      <c r="U46" t="s">
        <v>447</v>
      </c>
      <c r="V46" t="str">
        <f t="shared" si="16"/>
        <v xml:space="preserve">           ShareholderDate4  DATE NOT NULL,</v>
      </c>
      <c r="W46" t="str">
        <f t="shared" si="29"/>
        <v xml:space="preserve">       ShareholderDate4,</v>
      </c>
      <c r="X46" t="str">
        <f t="shared" si="30"/>
        <v xml:space="preserve">       '$ShareholderDate4',</v>
      </c>
    </row>
    <row r="47" spans="1:24" x14ac:dyDescent="0.25">
      <c r="A47">
        <v>45</v>
      </c>
      <c r="B47" t="s">
        <v>412</v>
      </c>
      <c r="C47" s="3">
        <f t="shared" si="20"/>
        <v>18</v>
      </c>
      <c r="D47" s="3">
        <f t="shared" si="0"/>
        <v>28</v>
      </c>
      <c r="E47" s="14" t="str">
        <f t="shared" si="21"/>
        <v xml:space="preserve">ShareholderGender4          </v>
      </c>
      <c r="F47" t="str">
        <f t="shared" si="22"/>
        <v>'ShareholderGender4'</v>
      </c>
      <c r="G47" t="str">
        <f t="shared" si="23"/>
        <v>$ShareholderGender4</v>
      </c>
      <c r="H47" t="str">
        <f t="shared" si="24"/>
        <v>'$ShareholderGender4'</v>
      </c>
      <c r="I47">
        <f t="shared" si="25"/>
        <v>21</v>
      </c>
      <c r="J47" s="3">
        <f t="shared" si="1"/>
        <v>31</v>
      </c>
      <c r="K47" s="9" t="str">
        <f t="shared" si="26"/>
        <v xml:space="preserve">localStorage.ShareholderGender4          </v>
      </c>
      <c r="L47" s="7" t="s">
        <v>444</v>
      </c>
      <c r="M47" t="str">
        <f t="shared" si="27"/>
        <v xml:space="preserve">'$ShareholderGender4'          </v>
      </c>
      <c r="N47" t="str">
        <f t="shared" si="10"/>
        <v>$ShareholderGender4           = "";// Shareholder Data - 4</v>
      </c>
      <c r="O47" t="str">
        <f t="shared" si="19"/>
        <v xml:space="preserve">       if (typeof(localStorage.ShareholderGender4          )==  "undefined") { localStorage.ShareholderGender4           = ""};</v>
      </c>
      <c r="P47" t="str">
        <f t="shared" si="11"/>
        <v xml:space="preserve">       $ShareholderGender4           = $row["ShareholderGender4"];</v>
      </c>
      <c r="Q47" t="str">
        <f t="shared" si="12"/>
        <v xml:space="preserve">       localStorage.ShareholderGender4           =  "&lt;?php echo $ShareholderGender4?&gt;";</v>
      </c>
      <c r="R47" t="str">
        <f t="shared" si="28"/>
        <v>$ShareholderGender4           =  $_POST['ShareholderGender4'] ;</v>
      </c>
      <c r="S47" t="str">
        <f t="shared" si="14"/>
        <v xml:space="preserve">       localStorage.ShareholderGender4           =  document.ShareholderForm.ShareholderGender4.value;</v>
      </c>
      <c r="T47" t="str">
        <f t="shared" si="15"/>
        <v xml:space="preserve">         document.Shareholder.ShareholderGender4.value =  localStorage.ShareholderGender4;</v>
      </c>
      <c r="U47" t="s">
        <v>448</v>
      </c>
      <c r="V47" t="str">
        <f t="shared" si="16"/>
        <v xml:space="preserve">           ShareholderGender4  VARCHAR(6) NOT NULL,</v>
      </c>
      <c r="W47" t="str">
        <f t="shared" si="29"/>
        <v xml:space="preserve">       ShareholderGender4,</v>
      </c>
      <c r="X47" t="str">
        <f t="shared" si="30"/>
        <v xml:space="preserve">       '$ShareholderGender4',</v>
      </c>
    </row>
    <row r="48" spans="1:24" x14ac:dyDescent="0.25">
      <c r="A48">
        <v>46</v>
      </c>
      <c r="B48" t="s">
        <v>413</v>
      </c>
      <c r="C48" s="3">
        <f t="shared" si="20"/>
        <v>15</v>
      </c>
      <c r="D48" s="3">
        <f t="shared" si="0"/>
        <v>28</v>
      </c>
      <c r="E48" s="14" t="str">
        <f t="shared" si="21"/>
        <v xml:space="preserve">ShareholderAge4             </v>
      </c>
      <c r="F48" t="str">
        <f t="shared" si="22"/>
        <v>'ShareholderAge4'</v>
      </c>
      <c r="G48" t="str">
        <f t="shared" si="23"/>
        <v>$ShareholderAge4</v>
      </c>
      <c r="H48" t="str">
        <f t="shared" si="24"/>
        <v>'$ShareholderAge4'</v>
      </c>
      <c r="I48">
        <f t="shared" si="25"/>
        <v>18</v>
      </c>
      <c r="J48" s="3">
        <f t="shared" si="1"/>
        <v>31</v>
      </c>
      <c r="K48" s="9" t="str">
        <f t="shared" si="26"/>
        <v xml:space="preserve">localStorage.ShareholderAge4             </v>
      </c>
      <c r="L48" s="7" t="s">
        <v>444</v>
      </c>
      <c r="M48" t="str">
        <f t="shared" si="27"/>
        <v xml:space="preserve">'$ShareholderAge4'             </v>
      </c>
      <c r="N48" t="str">
        <f t="shared" si="10"/>
        <v>$ShareholderAge4              = "";// Shareholder Data - 4</v>
      </c>
      <c r="O48" t="str">
        <f t="shared" si="19"/>
        <v xml:space="preserve">       if (typeof(localStorage.ShareholderAge4             )==  "undefined") { localStorage.ShareholderAge4              = ""};</v>
      </c>
      <c r="P48" t="str">
        <f t="shared" si="11"/>
        <v xml:space="preserve">       $ShareholderAge4              = $row["ShareholderAge4"];</v>
      </c>
      <c r="Q48" t="str">
        <f t="shared" si="12"/>
        <v xml:space="preserve">       localStorage.ShareholderAge4              =  "&lt;?php echo $ShareholderAge4?&gt;";</v>
      </c>
      <c r="R48" t="str">
        <f t="shared" si="28"/>
        <v>$ShareholderAge4              =  $_POST['ShareholderAge4'] ;</v>
      </c>
      <c r="S48" t="str">
        <f t="shared" si="14"/>
        <v xml:space="preserve">       localStorage.ShareholderAge4              =  document.ShareholderForm.ShareholderAge4.value;</v>
      </c>
      <c r="T48" t="str">
        <f t="shared" si="15"/>
        <v xml:space="preserve">         document.Shareholder.ShareholderAge4.value =  localStorage.ShareholderAge4;</v>
      </c>
      <c r="U48" t="s">
        <v>449</v>
      </c>
      <c r="V48" t="str">
        <f t="shared" si="16"/>
        <v xml:space="preserve">           ShareholderAge4  FLOAT NOT NULL,</v>
      </c>
      <c r="W48" t="str">
        <f t="shared" si="29"/>
        <v xml:space="preserve">       ShareholderAge4,</v>
      </c>
      <c r="X48" t="str">
        <f t="shared" si="30"/>
        <v xml:space="preserve">       '$ShareholderAge4',</v>
      </c>
    </row>
    <row r="49" spans="1:24" x14ac:dyDescent="0.25">
      <c r="A49">
        <v>47</v>
      </c>
      <c r="B49" t="s">
        <v>461</v>
      </c>
      <c r="C49" s="3">
        <f t="shared" si="20"/>
        <v>28</v>
      </c>
      <c r="D49" s="3">
        <f t="shared" si="0"/>
        <v>28</v>
      </c>
      <c r="E49" s="14" t="str">
        <f t="shared" si="21"/>
        <v>ShareholderPercentageShares4</v>
      </c>
      <c r="F49" t="str">
        <f t="shared" si="22"/>
        <v>'ShareholderPercentageShares4'</v>
      </c>
      <c r="G49" t="str">
        <f t="shared" si="23"/>
        <v>$ShareholderPercentageShares4</v>
      </c>
      <c r="H49" t="str">
        <f t="shared" si="24"/>
        <v>'$ShareholderPercentageShares4'</v>
      </c>
      <c r="I49">
        <f t="shared" si="25"/>
        <v>31</v>
      </c>
      <c r="J49" s="3">
        <f t="shared" si="1"/>
        <v>31</v>
      </c>
      <c r="K49" s="9" t="str">
        <f t="shared" si="26"/>
        <v>localStorage.ShareholderPercentageShares4</v>
      </c>
      <c r="L49" s="7" t="s">
        <v>444</v>
      </c>
      <c r="M49" t="str">
        <f t="shared" si="27"/>
        <v>'$ShareholderPercentageShares4'</v>
      </c>
      <c r="N49" t="str">
        <f t="shared" si="10"/>
        <v>$ShareholderPercentageShares4 = "";// Shareholder Data - 4</v>
      </c>
      <c r="O49" t="str">
        <f t="shared" si="19"/>
        <v xml:space="preserve">       if (typeof(localStorage.ShareholderPercentageShares4)==  "undefined") { localStorage.ShareholderPercentageShares4 = ""};</v>
      </c>
      <c r="P49" t="str">
        <f t="shared" si="11"/>
        <v xml:space="preserve">       $ShareholderPercentageShares4 = $row["ShareholderPercentageShares4"];</v>
      </c>
      <c r="Q49" t="str">
        <f t="shared" si="12"/>
        <v xml:space="preserve">       localStorage.ShareholderPercentageShares4 =  "&lt;?php echo $ShareholderPercentageShares4?&gt;";</v>
      </c>
      <c r="R49" t="str">
        <f t="shared" si="28"/>
        <v>$ShareholderPercentageShares4 =  $_POST['ShareholderPercentageShares4'] ;</v>
      </c>
      <c r="S49" t="str">
        <f t="shared" si="14"/>
        <v xml:space="preserve">       localStorage.ShareholderPercentageShares4 =  document.ShareholderForm.ShareholderPercentageShares4.value;</v>
      </c>
      <c r="T49" t="str">
        <f t="shared" si="15"/>
        <v xml:space="preserve">         document.Shareholder.ShareholderPercentageShares4.value =  localStorage.ShareholderPercentageShares4;</v>
      </c>
      <c r="U49" t="s">
        <v>449</v>
      </c>
      <c r="V49" t="str">
        <f t="shared" si="16"/>
        <v xml:space="preserve">           ShareholderPercentageShares4  FLOAT NOT NULL,</v>
      </c>
      <c r="W49" t="str">
        <f t="shared" si="29"/>
        <v xml:space="preserve">       ShareholderPercentageShares4,</v>
      </c>
      <c r="X49" t="str">
        <f t="shared" si="30"/>
        <v xml:space="preserve">       '$ShareholderPercentageShares4',</v>
      </c>
    </row>
    <row r="50" spans="1:24" x14ac:dyDescent="0.25">
      <c r="A50">
        <v>48</v>
      </c>
      <c r="B50" t="s">
        <v>414</v>
      </c>
      <c r="C50" s="3">
        <f t="shared" si="20"/>
        <v>18</v>
      </c>
      <c r="D50" s="3">
        <f t="shared" si="0"/>
        <v>28</v>
      </c>
      <c r="E50" s="14" t="str">
        <f t="shared" si="21"/>
        <v xml:space="preserve">ShareholderITCRef4          </v>
      </c>
      <c r="F50" t="str">
        <f t="shared" si="22"/>
        <v>'ShareholderITCRef4'</v>
      </c>
      <c r="G50" t="str">
        <f t="shared" si="23"/>
        <v>$ShareholderITCRef4</v>
      </c>
      <c r="H50" t="str">
        <f t="shared" si="24"/>
        <v>'$ShareholderITCRef4'</v>
      </c>
      <c r="I50">
        <f t="shared" si="25"/>
        <v>21</v>
      </c>
      <c r="J50" s="3">
        <f t="shared" si="1"/>
        <v>31</v>
      </c>
      <c r="K50" s="9" t="str">
        <f t="shared" si="26"/>
        <v xml:space="preserve">localStorage.ShareholderITCRef4          </v>
      </c>
      <c r="L50" s="7" t="s">
        <v>444</v>
      </c>
      <c r="M50" t="str">
        <f t="shared" si="27"/>
        <v xml:space="preserve">'$ShareholderITCRef4'          </v>
      </c>
      <c r="N50" t="str">
        <f t="shared" si="10"/>
        <v>$ShareholderITCRef4           = "";// Shareholder Data - 4</v>
      </c>
      <c r="O50" t="str">
        <f t="shared" si="19"/>
        <v xml:space="preserve">       if (typeof(localStorage.ShareholderITCRef4          )==  "undefined") { localStorage.ShareholderITCRef4           = ""};</v>
      </c>
      <c r="P50" t="str">
        <f t="shared" si="11"/>
        <v xml:space="preserve">       $ShareholderITCRef4           = $row["ShareholderITCRef4"];</v>
      </c>
      <c r="Q50" t="str">
        <f t="shared" si="12"/>
        <v xml:space="preserve">       localStorage.ShareholderITCRef4           =  "&lt;?php echo $ShareholderITCRef4?&gt;";</v>
      </c>
      <c r="R50" t="str">
        <f t="shared" si="28"/>
        <v>$ShareholderITCRef4           =  $_POST['ShareholderITCRef4'] ;</v>
      </c>
      <c r="S50" t="str">
        <f t="shared" si="14"/>
        <v xml:space="preserve">       localStorage.ShareholderITCRef4           =  document.ShareholderForm.ShareholderITCRef4.value;</v>
      </c>
      <c r="T50" t="str">
        <f t="shared" si="15"/>
        <v xml:space="preserve">         document.Shareholder.ShareholderITCRef4.value =  localStorage.ShareholderITCRef4;</v>
      </c>
      <c r="U50" t="s">
        <v>446</v>
      </c>
      <c r="V50" t="str">
        <f t="shared" si="16"/>
        <v xml:space="preserve">           ShareholderITCRef4  VARCHAR(100) NOT NULL,</v>
      </c>
      <c r="W50" t="str">
        <f t="shared" si="29"/>
        <v xml:space="preserve">       ShareholderITCRef4,</v>
      </c>
      <c r="X50" t="str">
        <f t="shared" si="30"/>
        <v xml:space="preserve">       '$ShareholderITCRef4',</v>
      </c>
    </row>
    <row r="51" spans="1:24" x14ac:dyDescent="0.25">
      <c r="A51">
        <v>49</v>
      </c>
      <c r="B51" t="s">
        <v>415</v>
      </c>
      <c r="C51" s="3">
        <f t="shared" si="20"/>
        <v>19</v>
      </c>
      <c r="D51" s="3">
        <f t="shared" si="0"/>
        <v>28</v>
      </c>
      <c r="E51" s="14" t="str">
        <f t="shared" si="21"/>
        <v xml:space="preserve">ShareholderITCDate4         </v>
      </c>
      <c r="F51" t="str">
        <f t="shared" si="22"/>
        <v>'ShareholderITCDate4'</v>
      </c>
      <c r="G51" t="str">
        <f t="shared" si="23"/>
        <v>$ShareholderITCDate4</v>
      </c>
      <c r="H51" t="str">
        <f t="shared" si="24"/>
        <v>'$ShareholderITCDate4'</v>
      </c>
      <c r="I51">
        <f t="shared" si="25"/>
        <v>22</v>
      </c>
      <c r="J51" s="3">
        <f t="shared" si="1"/>
        <v>31</v>
      </c>
      <c r="K51" s="9" t="str">
        <f t="shared" si="26"/>
        <v xml:space="preserve">localStorage.ShareholderITCDate4         </v>
      </c>
      <c r="L51" s="7" t="s">
        <v>444</v>
      </c>
      <c r="M51" t="str">
        <f t="shared" si="27"/>
        <v xml:space="preserve">'$ShareholderITCDate4'         </v>
      </c>
      <c r="N51" t="str">
        <f t="shared" si="10"/>
        <v>$ShareholderITCDate4          = "";// Shareholder Data - 4</v>
      </c>
      <c r="O51" t="str">
        <f t="shared" si="19"/>
        <v xml:space="preserve">       if (typeof(localStorage.ShareholderITCDate4         )==  "undefined") { localStorage.ShareholderITCDate4          = ""};</v>
      </c>
      <c r="P51" t="str">
        <f t="shared" si="11"/>
        <v xml:space="preserve">       $ShareholderITCDate4          = $row["ShareholderITCDate4"];</v>
      </c>
      <c r="Q51" t="str">
        <f t="shared" si="12"/>
        <v xml:space="preserve">       localStorage.ShareholderITCDate4          =  "&lt;?php echo $ShareholderITCDate4?&gt;";</v>
      </c>
      <c r="R51" t="str">
        <f t="shared" si="28"/>
        <v>$ShareholderITCDate4          =  $_POST['ShareholderITCDate4'] ;</v>
      </c>
      <c r="S51" t="str">
        <f t="shared" si="14"/>
        <v xml:space="preserve">       localStorage.ShareholderITCDate4          =  document.ShareholderForm.ShareholderITCDate4.value;</v>
      </c>
      <c r="T51" t="str">
        <f t="shared" si="15"/>
        <v xml:space="preserve">         document.Shareholder.ShareholderITCDate4.value =  localStorage.ShareholderITCDate4;</v>
      </c>
      <c r="U51" t="s">
        <v>447</v>
      </c>
      <c r="V51" t="str">
        <f t="shared" si="16"/>
        <v xml:space="preserve">           ShareholderITCDate4  DATE NOT NULL,</v>
      </c>
      <c r="W51" t="str">
        <f t="shared" si="29"/>
        <v xml:space="preserve">       ShareholderITCDate4,</v>
      </c>
      <c r="X51" t="str">
        <f t="shared" si="30"/>
        <v xml:space="preserve">       '$ShareholderITCDate4',</v>
      </c>
    </row>
    <row r="52" spans="1:24" x14ac:dyDescent="0.25">
      <c r="A52">
        <v>50</v>
      </c>
      <c r="B52" t="s">
        <v>416</v>
      </c>
      <c r="C52" s="3">
        <f t="shared" si="20"/>
        <v>21</v>
      </c>
      <c r="D52" s="3">
        <f t="shared" si="0"/>
        <v>28</v>
      </c>
      <c r="E52" s="14" t="str">
        <f t="shared" si="21"/>
        <v xml:space="preserve">ShareholderPaidDebts4       </v>
      </c>
      <c r="F52" t="str">
        <f t="shared" si="22"/>
        <v>'ShareholderPaidDebts4'</v>
      </c>
      <c r="G52" t="str">
        <f t="shared" si="23"/>
        <v>$ShareholderPaidDebts4</v>
      </c>
      <c r="H52" t="str">
        <f t="shared" si="24"/>
        <v>'$ShareholderPaidDebts4'</v>
      </c>
      <c r="I52">
        <f t="shared" si="25"/>
        <v>24</v>
      </c>
      <c r="J52" s="3">
        <f t="shared" si="1"/>
        <v>31</v>
      </c>
      <c r="K52" s="9" t="str">
        <f t="shared" si="26"/>
        <v xml:space="preserve">localStorage.ShareholderPaidDebts4       </v>
      </c>
      <c r="L52" s="7" t="s">
        <v>444</v>
      </c>
      <c r="M52" t="str">
        <f t="shared" si="27"/>
        <v xml:space="preserve">'$ShareholderPaidDebts4'       </v>
      </c>
      <c r="N52" t="str">
        <f t="shared" si="10"/>
        <v>$ShareholderPaidDebts4        = "";// Shareholder Data - 4</v>
      </c>
      <c r="O52" t="str">
        <f t="shared" si="19"/>
        <v xml:space="preserve">       if (typeof(localStorage.ShareholderPaidDebts4       )==  "undefined") { localStorage.ShareholderPaidDebts4        = ""};</v>
      </c>
      <c r="P52" t="str">
        <f t="shared" si="11"/>
        <v xml:space="preserve">       $ShareholderPaidDebts4        = $row["ShareholderPaidDebts4"];</v>
      </c>
      <c r="Q52" t="str">
        <f t="shared" si="12"/>
        <v xml:space="preserve">       localStorage.ShareholderPaidDebts4        =  "&lt;?php echo $ShareholderPaidDebts4?&gt;";</v>
      </c>
      <c r="R52" t="str">
        <f t="shared" si="28"/>
        <v>$ShareholderPaidDebts4        =  $_POST['ShareholderPaidDebts4'] ;</v>
      </c>
      <c r="S52" t="str">
        <f t="shared" si="14"/>
        <v xml:space="preserve">       localStorage.ShareholderPaidDebts4        =  document.ShareholderForm.ShareholderPaidDebts4.value;</v>
      </c>
      <c r="T52" t="str">
        <f t="shared" si="15"/>
        <v xml:space="preserve">         document.Shareholder.ShareholderPaidDebts4.value =  localStorage.ShareholderPaidDebts4;</v>
      </c>
      <c r="U52" t="s">
        <v>450</v>
      </c>
      <c r="V52" t="str">
        <f t="shared" si="16"/>
        <v xml:space="preserve">           ShareholderPaidDebts4  INT NOT NULL,</v>
      </c>
      <c r="W52" t="str">
        <f t="shared" si="29"/>
        <v xml:space="preserve">       ShareholderPaidDebts4,</v>
      </c>
      <c r="X52" t="str">
        <f t="shared" si="30"/>
        <v xml:space="preserve">       '$ShareholderPaidDebts4',</v>
      </c>
    </row>
    <row r="53" spans="1:24" x14ac:dyDescent="0.25">
      <c r="A53">
        <v>51</v>
      </c>
      <c r="B53" t="s">
        <v>417</v>
      </c>
      <c r="C53" s="3">
        <f t="shared" si="20"/>
        <v>20</v>
      </c>
      <c r="D53" s="3">
        <f t="shared" si="0"/>
        <v>28</v>
      </c>
      <c r="E53" s="14" t="str">
        <f t="shared" si="21"/>
        <v xml:space="preserve">ShareholderDefaults4        </v>
      </c>
      <c r="F53" t="str">
        <f t="shared" si="22"/>
        <v>'ShareholderDefaults4'</v>
      </c>
      <c r="G53" t="str">
        <f t="shared" si="23"/>
        <v>$ShareholderDefaults4</v>
      </c>
      <c r="H53" t="str">
        <f t="shared" si="24"/>
        <v>'$ShareholderDefaults4'</v>
      </c>
      <c r="I53">
        <f t="shared" si="25"/>
        <v>23</v>
      </c>
      <c r="J53" s="3">
        <f t="shared" si="1"/>
        <v>31</v>
      </c>
      <c r="K53" s="9" t="str">
        <f t="shared" si="26"/>
        <v xml:space="preserve">localStorage.ShareholderDefaults4        </v>
      </c>
      <c r="L53" s="7" t="s">
        <v>444</v>
      </c>
      <c r="M53" t="str">
        <f t="shared" si="27"/>
        <v xml:space="preserve">'$ShareholderDefaults4'        </v>
      </c>
      <c r="N53" t="str">
        <f t="shared" si="10"/>
        <v>$ShareholderDefaults4         = "";// Shareholder Data - 4</v>
      </c>
      <c r="O53" t="str">
        <f t="shared" si="19"/>
        <v xml:space="preserve">       if (typeof(localStorage.ShareholderDefaults4        )==  "undefined") { localStorage.ShareholderDefaults4         = ""};</v>
      </c>
      <c r="P53" t="str">
        <f t="shared" si="11"/>
        <v xml:space="preserve">       $ShareholderDefaults4         = $row["ShareholderDefaults4"];</v>
      </c>
      <c r="Q53" t="str">
        <f t="shared" si="12"/>
        <v xml:space="preserve">       localStorage.ShareholderDefaults4         =  "&lt;?php echo $ShareholderDefaults4?&gt;";</v>
      </c>
      <c r="R53" t="str">
        <f t="shared" si="28"/>
        <v>$ShareholderDefaults4         =  $_POST['ShareholderDefaults4'] ;</v>
      </c>
      <c r="S53" t="str">
        <f t="shared" si="14"/>
        <v xml:space="preserve">       localStorage.ShareholderDefaults4         =  document.ShareholderForm.ShareholderDefaults4.value;</v>
      </c>
      <c r="T53" t="str">
        <f t="shared" si="15"/>
        <v xml:space="preserve">         document.Shareholder.ShareholderDefaults4.value =  localStorage.ShareholderDefaults4;</v>
      </c>
      <c r="U53" t="s">
        <v>450</v>
      </c>
      <c r="V53" t="str">
        <f t="shared" si="16"/>
        <v xml:space="preserve">           ShareholderDefaults4  INT NOT NULL,</v>
      </c>
      <c r="W53" t="str">
        <f t="shared" si="29"/>
        <v xml:space="preserve">       ShareholderDefaults4,</v>
      </c>
      <c r="X53" t="str">
        <f t="shared" si="30"/>
        <v xml:space="preserve">       '$ShareholderDefaults4',</v>
      </c>
    </row>
    <row r="54" spans="1:24" x14ac:dyDescent="0.25">
      <c r="A54">
        <v>52</v>
      </c>
      <c r="B54" t="s">
        <v>418</v>
      </c>
      <c r="C54" s="3">
        <f t="shared" si="20"/>
        <v>22</v>
      </c>
      <c r="D54" s="3">
        <f t="shared" si="0"/>
        <v>28</v>
      </c>
      <c r="E54" s="14" t="str">
        <f t="shared" si="21"/>
        <v xml:space="preserve">ShareholderJudgements4      </v>
      </c>
      <c r="F54" t="str">
        <f t="shared" si="22"/>
        <v>'ShareholderJudgements4'</v>
      </c>
      <c r="G54" t="str">
        <f t="shared" si="23"/>
        <v>$ShareholderJudgements4</v>
      </c>
      <c r="H54" t="str">
        <f t="shared" si="24"/>
        <v>'$ShareholderJudgements4'</v>
      </c>
      <c r="I54">
        <f t="shared" si="25"/>
        <v>25</v>
      </c>
      <c r="J54" s="3">
        <f t="shared" si="1"/>
        <v>31</v>
      </c>
      <c r="K54" s="9" t="str">
        <f t="shared" si="26"/>
        <v xml:space="preserve">localStorage.ShareholderJudgements4      </v>
      </c>
      <c r="L54" s="7" t="s">
        <v>444</v>
      </c>
      <c r="M54" t="str">
        <f t="shared" si="27"/>
        <v xml:space="preserve">'$ShareholderJudgements4'      </v>
      </c>
      <c r="N54" t="str">
        <f t="shared" si="10"/>
        <v>$ShareholderJudgements4       = "";// Shareholder Data - 4</v>
      </c>
      <c r="O54" t="str">
        <f t="shared" si="19"/>
        <v xml:space="preserve">       if (typeof(localStorage.ShareholderJudgements4      )==  "undefined") { localStorage.ShareholderJudgements4       = ""};</v>
      </c>
      <c r="P54" t="str">
        <f t="shared" si="11"/>
        <v xml:space="preserve">       $ShareholderJudgements4       = $row["ShareholderJudgements4"];</v>
      </c>
      <c r="Q54" t="str">
        <f t="shared" si="12"/>
        <v xml:space="preserve">       localStorage.ShareholderJudgements4       =  "&lt;?php echo $ShareholderJudgements4?&gt;";</v>
      </c>
      <c r="R54" t="str">
        <f t="shared" si="28"/>
        <v>$ShareholderJudgements4       =  $_POST['ShareholderJudgements4'] ;</v>
      </c>
      <c r="S54" t="str">
        <f t="shared" si="14"/>
        <v xml:space="preserve">       localStorage.ShareholderJudgements4       =  document.ShareholderForm.ShareholderJudgements4.value;</v>
      </c>
      <c r="T54" t="str">
        <f t="shared" si="15"/>
        <v xml:space="preserve">         document.Shareholder.ShareholderJudgements4.value =  localStorage.ShareholderJudgements4;</v>
      </c>
      <c r="U54" t="s">
        <v>450</v>
      </c>
      <c r="V54" t="str">
        <f t="shared" si="16"/>
        <v xml:space="preserve">           ShareholderJudgements4  INT NOT NULL,</v>
      </c>
      <c r="W54" t="str">
        <f t="shared" si="29"/>
        <v xml:space="preserve">       ShareholderJudgements4,</v>
      </c>
      <c r="X54" t="str">
        <f t="shared" si="30"/>
        <v xml:space="preserve">       '$ShareholderJudgements4',</v>
      </c>
    </row>
    <row r="55" spans="1:24" x14ac:dyDescent="0.25">
      <c r="A55">
        <v>53</v>
      </c>
      <c r="B55" t="s">
        <v>419</v>
      </c>
      <c r="C55" s="3">
        <f t="shared" si="20"/>
        <v>23</v>
      </c>
      <c r="D55" s="3">
        <f t="shared" si="0"/>
        <v>28</v>
      </c>
      <c r="E55" s="14" t="str">
        <f t="shared" si="21"/>
        <v xml:space="preserve">ShareholderTraceAlerts4     </v>
      </c>
      <c r="F55" t="str">
        <f t="shared" si="22"/>
        <v>'ShareholderTraceAlerts4'</v>
      </c>
      <c r="G55" t="str">
        <f t="shared" si="23"/>
        <v>$ShareholderTraceAlerts4</v>
      </c>
      <c r="H55" t="str">
        <f t="shared" si="24"/>
        <v>'$ShareholderTraceAlerts4'</v>
      </c>
      <c r="I55">
        <f t="shared" si="25"/>
        <v>26</v>
      </c>
      <c r="J55" s="3">
        <f t="shared" si="1"/>
        <v>31</v>
      </c>
      <c r="K55" s="9" t="str">
        <f t="shared" si="26"/>
        <v xml:space="preserve">localStorage.ShareholderTraceAlerts4     </v>
      </c>
      <c r="L55" s="7" t="s">
        <v>444</v>
      </c>
      <c r="M55" t="str">
        <f t="shared" si="27"/>
        <v xml:space="preserve">'$ShareholderTraceAlerts4'     </v>
      </c>
      <c r="N55" t="str">
        <f t="shared" si="10"/>
        <v>$ShareholderTraceAlerts4      = "";// Shareholder Data - 4</v>
      </c>
      <c r="O55" t="str">
        <f t="shared" si="19"/>
        <v xml:space="preserve">       if (typeof(localStorage.ShareholderTraceAlerts4     )==  "undefined") { localStorage.ShareholderTraceAlerts4      = ""};</v>
      </c>
      <c r="P55" t="str">
        <f t="shared" si="11"/>
        <v xml:space="preserve">       $ShareholderTraceAlerts4      = $row["ShareholderTraceAlerts4"];</v>
      </c>
      <c r="Q55" t="str">
        <f t="shared" si="12"/>
        <v xml:space="preserve">       localStorage.ShareholderTraceAlerts4      =  "&lt;?php echo $ShareholderTraceAlerts4?&gt;";</v>
      </c>
      <c r="R55" t="str">
        <f t="shared" si="28"/>
        <v>$ShareholderTraceAlerts4      =  $_POST['ShareholderTraceAlerts4'] ;</v>
      </c>
      <c r="S55" t="str">
        <f t="shared" si="14"/>
        <v xml:space="preserve">       localStorage.ShareholderTraceAlerts4      =  document.ShareholderForm.ShareholderTraceAlerts4.value;</v>
      </c>
      <c r="T55" t="str">
        <f t="shared" si="15"/>
        <v xml:space="preserve">         document.Shareholder.ShareholderTraceAlerts4.value =  localStorage.ShareholderTraceAlerts4;</v>
      </c>
      <c r="U55" t="s">
        <v>450</v>
      </c>
      <c r="V55" t="str">
        <f t="shared" si="16"/>
        <v xml:space="preserve">           ShareholderTraceAlerts4  INT NOT NULL,</v>
      </c>
      <c r="W55" t="str">
        <f t="shared" si="29"/>
        <v xml:space="preserve">       ShareholderTraceAlerts4,</v>
      </c>
      <c r="X55" t="str">
        <f t="shared" si="30"/>
        <v xml:space="preserve">       '$ShareholderTraceAlerts4',</v>
      </c>
    </row>
    <row r="56" spans="1:24" x14ac:dyDescent="0.25">
      <c r="A56">
        <v>54</v>
      </c>
      <c r="B56" t="s">
        <v>420</v>
      </c>
      <c r="C56" s="3">
        <f t="shared" si="20"/>
        <v>23</v>
      </c>
      <c r="D56" s="3">
        <f t="shared" si="0"/>
        <v>28</v>
      </c>
      <c r="E56" s="14" t="str">
        <f t="shared" si="21"/>
        <v xml:space="preserve">ShareholderBlacklisted4     </v>
      </c>
      <c r="F56" t="str">
        <f t="shared" si="22"/>
        <v>'ShareholderBlacklisted4'</v>
      </c>
      <c r="G56" t="str">
        <f t="shared" si="23"/>
        <v>$ShareholderBlacklisted4</v>
      </c>
      <c r="H56" t="str">
        <f t="shared" si="24"/>
        <v>'$ShareholderBlacklisted4'</v>
      </c>
      <c r="I56">
        <f t="shared" si="25"/>
        <v>26</v>
      </c>
      <c r="J56" s="3">
        <f t="shared" si="1"/>
        <v>31</v>
      </c>
      <c r="K56" s="9" t="str">
        <f t="shared" si="26"/>
        <v xml:space="preserve">localStorage.ShareholderBlacklisted4     </v>
      </c>
      <c r="L56" s="7" t="s">
        <v>444</v>
      </c>
      <c r="M56" t="str">
        <f t="shared" si="27"/>
        <v xml:space="preserve">'$ShareholderBlacklisted4'     </v>
      </c>
      <c r="N56" t="str">
        <f t="shared" si="10"/>
        <v>$ShareholderBlacklisted4      = "";// Shareholder Data - 4</v>
      </c>
      <c r="O56" t="str">
        <f t="shared" si="19"/>
        <v xml:space="preserve">       if (typeof(localStorage.ShareholderBlacklisted4     )==  "undefined") { localStorage.ShareholderBlacklisted4      = ""};</v>
      </c>
      <c r="P56" t="str">
        <f t="shared" si="11"/>
        <v xml:space="preserve">       $ShareholderBlacklisted4      = $row["ShareholderBlacklisted4"];</v>
      </c>
      <c r="Q56" t="str">
        <f t="shared" si="12"/>
        <v xml:space="preserve">       localStorage.ShareholderBlacklisted4      =  "&lt;?php echo $ShareholderBlacklisted4?&gt;";</v>
      </c>
      <c r="R56" t="str">
        <f t="shared" si="28"/>
        <v>$ShareholderBlacklisted4      =  $_POST['ShareholderBlacklisted4'] ;</v>
      </c>
      <c r="S56" t="str">
        <f t="shared" si="14"/>
        <v xml:space="preserve">       localStorage.ShareholderBlacklisted4      =  document.ShareholderForm.ShareholderBlacklisted4.value;</v>
      </c>
      <c r="T56" t="str">
        <f t="shared" si="15"/>
        <v xml:space="preserve">         document.Shareholder.ShareholderBlacklisted4.value =  localStorage.ShareholderBlacklisted4;</v>
      </c>
      <c r="U56" t="s">
        <v>451</v>
      </c>
      <c r="V56" t="str">
        <f t="shared" si="16"/>
        <v xml:space="preserve">           ShareholderBlacklisted4  VARCHAR(3) NOT NULL,</v>
      </c>
      <c r="W56" t="str">
        <f t="shared" si="29"/>
        <v xml:space="preserve">       ShareholderBlacklisted4,</v>
      </c>
      <c r="X56" t="str">
        <f t="shared" si="30"/>
        <v xml:space="preserve">       '$ShareholderBlacklisted4',</v>
      </c>
    </row>
    <row r="57" spans="1:24" x14ac:dyDescent="0.25">
      <c r="A57">
        <v>55</v>
      </c>
      <c r="B57" t="s">
        <v>421</v>
      </c>
      <c r="C57" s="3">
        <f t="shared" si="20"/>
        <v>22</v>
      </c>
      <c r="D57" s="3">
        <f t="shared" si="0"/>
        <v>28</v>
      </c>
      <c r="E57" s="14" t="str">
        <f t="shared" si="21"/>
        <v xml:space="preserve">ShareholderFraudAlert4      </v>
      </c>
      <c r="F57" t="str">
        <f t="shared" si="22"/>
        <v>'ShareholderFraudAlert4'</v>
      </c>
      <c r="G57" t="str">
        <f t="shared" si="23"/>
        <v>$ShareholderFraudAlert4</v>
      </c>
      <c r="H57" t="str">
        <f t="shared" si="24"/>
        <v>'$ShareholderFraudAlert4'</v>
      </c>
      <c r="I57">
        <f t="shared" si="25"/>
        <v>25</v>
      </c>
      <c r="J57" s="3">
        <f t="shared" si="1"/>
        <v>31</v>
      </c>
      <c r="K57" s="9" t="str">
        <f t="shared" si="26"/>
        <v xml:space="preserve">localStorage.ShareholderFraudAlert4      </v>
      </c>
      <c r="L57" s="7" t="s">
        <v>444</v>
      </c>
      <c r="M57" t="str">
        <f t="shared" si="27"/>
        <v xml:space="preserve">'$ShareholderFraudAlert4'      </v>
      </c>
      <c r="N57" t="str">
        <f t="shared" si="10"/>
        <v>$ShareholderFraudAlert4       = "";// Shareholder Data - 4</v>
      </c>
      <c r="O57" t="str">
        <f t="shared" si="19"/>
        <v xml:space="preserve">       if (typeof(localStorage.ShareholderFraudAlert4      )==  "undefined") { localStorage.ShareholderFraudAlert4       = ""};</v>
      </c>
      <c r="P57" t="str">
        <f t="shared" si="11"/>
        <v xml:space="preserve">       $ShareholderFraudAlert4       = $row["ShareholderFraudAlert4"];</v>
      </c>
      <c r="Q57" t="str">
        <f t="shared" si="12"/>
        <v xml:space="preserve">       localStorage.ShareholderFraudAlert4       =  "&lt;?php echo $ShareholderFraudAlert4?&gt;";</v>
      </c>
      <c r="R57" t="str">
        <f t="shared" si="28"/>
        <v>$ShareholderFraudAlert4       =  $_POST['ShareholderFraudAlert4'] ;</v>
      </c>
      <c r="S57" t="str">
        <f t="shared" si="14"/>
        <v xml:space="preserve">       localStorage.ShareholderFraudAlert4       =  document.ShareholderForm.ShareholderFraudAlert4.value;</v>
      </c>
      <c r="T57" t="str">
        <f t="shared" si="15"/>
        <v xml:space="preserve">         document.Shareholder.ShareholderFraudAlert4.value =  localStorage.ShareholderFraudAlert4;</v>
      </c>
      <c r="U57" t="s">
        <v>451</v>
      </c>
      <c r="V57" t="str">
        <f t="shared" si="16"/>
        <v xml:space="preserve">           ShareholderFraudAlert4  VARCHAR(3) NOT NULL,</v>
      </c>
      <c r="W57" t="str">
        <f t="shared" si="29"/>
        <v xml:space="preserve">       ShareholderFraudAlert4,</v>
      </c>
      <c r="X57" t="str">
        <f t="shared" si="30"/>
        <v xml:space="preserve">       '$ShareholderFraudAlert4',</v>
      </c>
    </row>
    <row r="58" spans="1:24" x14ac:dyDescent="0.25">
      <c r="A58">
        <v>56</v>
      </c>
      <c r="B58" t="s">
        <v>422</v>
      </c>
      <c r="C58" s="3">
        <f t="shared" si="20"/>
        <v>22</v>
      </c>
      <c r="D58" s="3">
        <f t="shared" si="0"/>
        <v>28</v>
      </c>
      <c r="E58" s="14" t="str">
        <f t="shared" si="21"/>
        <v xml:space="preserve">ShareholderTotalScore4      </v>
      </c>
      <c r="F58" t="str">
        <f t="shared" si="22"/>
        <v>'ShareholderTotalScore4'</v>
      </c>
      <c r="G58" t="str">
        <f t="shared" si="23"/>
        <v>$ShareholderTotalScore4</v>
      </c>
      <c r="H58" t="str">
        <f t="shared" si="24"/>
        <v>'$ShareholderTotalScore4'</v>
      </c>
      <c r="I58">
        <f t="shared" si="25"/>
        <v>25</v>
      </c>
      <c r="J58" s="3">
        <f t="shared" si="1"/>
        <v>31</v>
      </c>
      <c r="K58" s="9" t="str">
        <f t="shared" si="26"/>
        <v xml:space="preserve">localStorage.ShareholderTotalScore4      </v>
      </c>
      <c r="L58" s="7" t="s">
        <v>444</v>
      </c>
      <c r="M58" t="str">
        <f t="shared" si="27"/>
        <v xml:space="preserve">'$ShareholderTotalScore4'      </v>
      </c>
      <c r="N58" t="str">
        <f t="shared" si="10"/>
        <v>$ShareholderTotalScore4       = "";// Shareholder Data - 4</v>
      </c>
      <c r="O58" t="str">
        <f t="shared" si="19"/>
        <v xml:space="preserve">       if (typeof(localStorage.ShareholderTotalScore4      )==  "undefined") { localStorage.ShareholderTotalScore4       = ""};</v>
      </c>
      <c r="P58" t="str">
        <f t="shared" si="11"/>
        <v xml:space="preserve">       $ShareholderTotalScore4       = $row["ShareholderTotalScore4"];</v>
      </c>
      <c r="Q58" t="str">
        <f t="shared" si="12"/>
        <v xml:space="preserve">       localStorage.ShareholderTotalScore4       =  "&lt;?php echo $ShareholderTotalScore4?&gt;";</v>
      </c>
      <c r="R58" t="str">
        <f t="shared" si="28"/>
        <v>$ShareholderTotalScore4       =  $_POST['ShareholderTotalScore4'] ;</v>
      </c>
      <c r="S58" t="str">
        <f t="shared" si="14"/>
        <v xml:space="preserve">       localStorage.ShareholderTotalScore4       =  document.ShareholderForm.ShareholderTotalScore4.value;</v>
      </c>
      <c r="T58" t="str">
        <f t="shared" si="15"/>
        <v xml:space="preserve">         document.Shareholder.ShareholderTotalScore4.value =  localStorage.ShareholderTotalScore4;</v>
      </c>
      <c r="U58" t="s">
        <v>449</v>
      </c>
      <c r="V58" t="str">
        <f t="shared" si="16"/>
        <v xml:space="preserve">           ShareholderTotalScore4  FLOAT NOT NULL,</v>
      </c>
      <c r="W58" t="str">
        <f t="shared" si="29"/>
        <v xml:space="preserve">       ShareholderTotalScore4,</v>
      </c>
      <c r="X58" t="str">
        <f t="shared" si="30"/>
        <v xml:space="preserve">       '$ShareholderTotalScore4',</v>
      </c>
    </row>
    <row r="59" spans="1:24" x14ac:dyDescent="0.25">
      <c r="A59">
        <v>57</v>
      </c>
      <c r="B59" t="s">
        <v>423</v>
      </c>
      <c r="C59" s="3">
        <f t="shared" si="20"/>
        <v>16</v>
      </c>
      <c r="D59" s="3">
        <f t="shared" si="0"/>
        <v>28</v>
      </c>
      <c r="E59" s="14" t="str">
        <f t="shared" si="21"/>
        <v xml:space="preserve">ShareholderName5            </v>
      </c>
      <c r="F59" t="str">
        <f t="shared" si="22"/>
        <v>'ShareholderName5'</v>
      </c>
      <c r="G59" t="str">
        <f t="shared" si="23"/>
        <v>$ShareholderName5</v>
      </c>
      <c r="H59" t="str">
        <f t="shared" si="24"/>
        <v>'$ShareholderName5'</v>
      </c>
      <c r="I59">
        <f t="shared" si="25"/>
        <v>19</v>
      </c>
      <c r="J59" s="3">
        <f t="shared" si="1"/>
        <v>31</v>
      </c>
      <c r="K59" s="9" t="str">
        <f t="shared" si="26"/>
        <v xml:space="preserve">localStorage.ShareholderName5            </v>
      </c>
      <c r="L59" s="7" t="s">
        <v>445</v>
      </c>
      <c r="M59" t="str">
        <f t="shared" si="27"/>
        <v xml:space="preserve">'$ShareholderName5'            </v>
      </c>
      <c r="N59" t="str">
        <f t="shared" si="10"/>
        <v>$ShareholderName5             = "";// Shareholder Data - 5</v>
      </c>
      <c r="O59" t="str">
        <f t="shared" si="19"/>
        <v xml:space="preserve">       if (typeof(localStorage.ShareholderName5            )==  "undefined") { localStorage.ShareholderName5             = ""};</v>
      </c>
      <c r="P59" t="str">
        <f t="shared" si="11"/>
        <v xml:space="preserve">       $ShareholderName5             = $row["ShareholderName5"];</v>
      </c>
      <c r="Q59" t="str">
        <f t="shared" si="12"/>
        <v xml:space="preserve">       localStorage.ShareholderName5             =  "&lt;?php echo $ShareholderName5?&gt;";</v>
      </c>
      <c r="R59" t="str">
        <f t="shared" si="28"/>
        <v>$ShareholderName5             =  $_POST['ShareholderName5'] ;</v>
      </c>
      <c r="S59" t="str">
        <f t="shared" si="14"/>
        <v xml:space="preserve">       localStorage.ShareholderName5             =  document.ShareholderForm.ShareholderName5.value;</v>
      </c>
      <c r="T59" t="str">
        <f t="shared" si="15"/>
        <v xml:space="preserve">         document.Shareholder.ShareholderName5.value =  localStorage.ShareholderName5;</v>
      </c>
      <c r="U59" t="s">
        <v>446</v>
      </c>
      <c r="V59" t="str">
        <f t="shared" si="16"/>
        <v xml:space="preserve">           ShareholderName5  VARCHAR(100) NOT NULL,</v>
      </c>
      <c r="W59" t="str">
        <f t="shared" si="29"/>
        <v xml:space="preserve">       ShareholderName5,</v>
      </c>
      <c r="X59" t="str">
        <f t="shared" si="30"/>
        <v xml:space="preserve">       '$ShareholderName5',</v>
      </c>
    </row>
    <row r="60" spans="1:24" x14ac:dyDescent="0.25">
      <c r="A60">
        <v>58</v>
      </c>
      <c r="B60" t="s">
        <v>439</v>
      </c>
      <c r="C60" s="3">
        <f t="shared" si="20"/>
        <v>16</v>
      </c>
      <c r="D60" s="3">
        <f t="shared" si="0"/>
        <v>28</v>
      </c>
      <c r="E60" s="14" t="str">
        <f t="shared" si="21"/>
        <v xml:space="preserve">ShareholderDate5            </v>
      </c>
      <c r="F60" t="str">
        <f t="shared" si="22"/>
        <v>'ShareholderDate5'</v>
      </c>
      <c r="G60" t="str">
        <f t="shared" si="23"/>
        <v>$ShareholderDate5</v>
      </c>
      <c r="H60" t="str">
        <f t="shared" si="24"/>
        <v>'$ShareholderDate5'</v>
      </c>
      <c r="I60">
        <f t="shared" si="25"/>
        <v>19</v>
      </c>
      <c r="J60" s="3">
        <f t="shared" si="1"/>
        <v>31</v>
      </c>
      <c r="K60" s="9" t="str">
        <f t="shared" si="26"/>
        <v xml:space="preserve">localStorage.ShareholderDate5            </v>
      </c>
      <c r="L60" s="7" t="s">
        <v>445</v>
      </c>
      <c r="M60" t="str">
        <f t="shared" si="27"/>
        <v xml:space="preserve">'$ShareholderDate5'            </v>
      </c>
      <c r="N60" t="str">
        <f t="shared" si="10"/>
        <v>$ShareholderDate5             = "";// Shareholder Data - 5</v>
      </c>
      <c r="O60" t="str">
        <f t="shared" si="19"/>
        <v xml:space="preserve">       if (typeof(localStorage.ShareholderDate5            )==  "undefined") { localStorage.ShareholderDate5             = ""};</v>
      </c>
      <c r="P60" t="str">
        <f t="shared" si="11"/>
        <v xml:space="preserve">       $ShareholderDate5             = $row["ShareholderDate5"];</v>
      </c>
      <c r="Q60" t="str">
        <f t="shared" si="12"/>
        <v xml:space="preserve">       localStorage.ShareholderDate5             =  "&lt;?php echo $ShareholderDate5?&gt;";</v>
      </c>
      <c r="R60" t="str">
        <f t="shared" si="28"/>
        <v>$ShareholderDate5             =  $_POST['ShareholderDate5'] ;</v>
      </c>
      <c r="S60" t="str">
        <f t="shared" si="14"/>
        <v xml:space="preserve">       localStorage.ShareholderDate5             =  document.ShareholderForm.ShareholderDate5.value;</v>
      </c>
      <c r="T60" t="str">
        <f t="shared" si="15"/>
        <v xml:space="preserve">         document.Shareholder.ShareholderDate5.value =  localStorage.ShareholderDate5;</v>
      </c>
      <c r="U60" t="s">
        <v>447</v>
      </c>
      <c r="V60" t="str">
        <f t="shared" si="16"/>
        <v xml:space="preserve">           ShareholderDate5  DATE NOT NULL,</v>
      </c>
      <c r="W60" t="str">
        <f t="shared" si="29"/>
        <v xml:space="preserve">       ShareholderDate5,</v>
      </c>
      <c r="X60" t="str">
        <f t="shared" si="30"/>
        <v xml:space="preserve">       '$ShareholderDate5',</v>
      </c>
    </row>
    <row r="61" spans="1:24" x14ac:dyDescent="0.25">
      <c r="A61">
        <v>59</v>
      </c>
      <c r="B61" t="s">
        <v>424</v>
      </c>
      <c r="C61" s="3">
        <f t="shared" si="20"/>
        <v>18</v>
      </c>
      <c r="D61" s="3">
        <f t="shared" si="0"/>
        <v>28</v>
      </c>
      <c r="E61" s="14" t="str">
        <f t="shared" si="21"/>
        <v xml:space="preserve">ShareholderGender5          </v>
      </c>
      <c r="F61" t="str">
        <f t="shared" si="22"/>
        <v>'ShareholderGender5'</v>
      </c>
      <c r="G61" t="str">
        <f t="shared" si="23"/>
        <v>$ShareholderGender5</v>
      </c>
      <c r="H61" t="str">
        <f t="shared" si="24"/>
        <v>'$ShareholderGender5'</v>
      </c>
      <c r="I61">
        <f t="shared" si="25"/>
        <v>21</v>
      </c>
      <c r="J61" s="3">
        <f t="shared" si="1"/>
        <v>31</v>
      </c>
      <c r="K61" s="9" t="str">
        <f t="shared" si="26"/>
        <v xml:space="preserve">localStorage.ShareholderGender5          </v>
      </c>
      <c r="L61" s="7" t="s">
        <v>445</v>
      </c>
      <c r="M61" t="str">
        <f t="shared" si="27"/>
        <v xml:space="preserve">'$ShareholderGender5'          </v>
      </c>
      <c r="N61" t="str">
        <f t="shared" si="10"/>
        <v>$ShareholderGender5           = "";// Shareholder Data - 5</v>
      </c>
      <c r="O61" t="str">
        <f t="shared" si="19"/>
        <v xml:space="preserve">       if (typeof(localStorage.ShareholderGender5          )==  "undefined") { localStorage.ShareholderGender5           = ""};</v>
      </c>
      <c r="P61" t="str">
        <f t="shared" si="11"/>
        <v xml:space="preserve">       $ShareholderGender5           = $row["ShareholderGender5"];</v>
      </c>
      <c r="Q61" t="str">
        <f t="shared" si="12"/>
        <v xml:space="preserve">       localStorage.ShareholderGender5           =  "&lt;?php echo $ShareholderGender5?&gt;";</v>
      </c>
      <c r="R61" t="str">
        <f t="shared" si="28"/>
        <v>$ShareholderGender5           =  $_POST['ShareholderGender5'] ;</v>
      </c>
      <c r="S61" t="str">
        <f t="shared" si="14"/>
        <v xml:space="preserve">       localStorage.ShareholderGender5           =  document.ShareholderForm.ShareholderGender5.value;</v>
      </c>
      <c r="T61" t="str">
        <f t="shared" si="15"/>
        <v xml:space="preserve">         document.Shareholder.ShareholderGender5.value =  localStorage.ShareholderGender5;</v>
      </c>
      <c r="U61" t="s">
        <v>448</v>
      </c>
      <c r="V61" t="str">
        <f t="shared" si="16"/>
        <v xml:space="preserve">           ShareholderGender5  VARCHAR(6) NOT NULL,</v>
      </c>
      <c r="W61" t="str">
        <f t="shared" si="29"/>
        <v xml:space="preserve">       ShareholderGender5,</v>
      </c>
      <c r="X61" t="str">
        <f t="shared" si="30"/>
        <v xml:space="preserve">       '$ShareholderGender5',</v>
      </c>
    </row>
    <row r="62" spans="1:24" x14ac:dyDescent="0.25">
      <c r="A62">
        <v>60</v>
      </c>
      <c r="B62" t="s">
        <v>425</v>
      </c>
      <c r="C62" s="3">
        <f t="shared" si="20"/>
        <v>15</v>
      </c>
      <c r="D62" s="3">
        <f t="shared" si="0"/>
        <v>28</v>
      </c>
      <c r="E62" s="14" t="str">
        <f t="shared" si="21"/>
        <v xml:space="preserve">ShareholderAge5             </v>
      </c>
      <c r="F62" t="str">
        <f t="shared" si="22"/>
        <v>'ShareholderAge5'</v>
      </c>
      <c r="G62" t="str">
        <f t="shared" si="23"/>
        <v>$ShareholderAge5</v>
      </c>
      <c r="H62" t="str">
        <f t="shared" si="24"/>
        <v>'$ShareholderAge5'</v>
      </c>
      <c r="I62">
        <f t="shared" si="25"/>
        <v>18</v>
      </c>
      <c r="J62" s="3">
        <f t="shared" si="1"/>
        <v>31</v>
      </c>
      <c r="K62" s="9" t="str">
        <f t="shared" si="26"/>
        <v xml:space="preserve">localStorage.ShareholderAge5             </v>
      </c>
      <c r="L62" s="7" t="s">
        <v>445</v>
      </c>
      <c r="M62" t="str">
        <f t="shared" si="27"/>
        <v xml:space="preserve">'$ShareholderAge5'             </v>
      </c>
      <c r="N62" t="str">
        <f t="shared" si="10"/>
        <v>$ShareholderAge5              = "";// Shareholder Data - 5</v>
      </c>
      <c r="O62" t="str">
        <f t="shared" si="19"/>
        <v xml:space="preserve">       if (typeof(localStorage.ShareholderAge5             )==  "undefined") { localStorage.ShareholderAge5              = ""};</v>
      </c>
      <c r="P62" t="str">
        <f t="shared" si="11"/>
        <v xml:space="preserve">       $ShareholderAge5              = $row["ShareholderAge5"];</v>
      </c>
      <c r="Q62" t="str">
        <f t="shared" si="12"/>
        <v xml:space="preserve">       localStorage.ShareholderAge5              =  "&lt;?php echo $ShareholderAge5?&gt;";</v>
      </c>
      <c r="R62" t="str">
        <f t="shared" si="28"/>
        <v>$ShareholderAge5              =  $_POST['ShareholderAge5'] ;</v>
      </c>
      <c r="S62" t="str">
        <f t="shared" si="14"/>
        <v xml:space="preserve">       localStorage.ShareholderAge5              =  document.ShareholderForm.ShareholderAge5.value;</v>
      </c>
      <c r="T62" t="str">
        <f t="shared" si="15"/>
        <v xml:space="preserve">         document.Shareholder.ShareholderAge5.value =  localStorage.ShareholderAge5;</v>
      </c>
      <c r="U62" t="s">
        <v>449</v>
      </c>
      <c r="V62" t="str">
        <f t="shared" si="16"/>
        <v xml:space="preserve">           ShareholderAge5  FLOAT NOT NULL,</v>
      </c>
      <c r="W62" t="str">
        <f t="shared" si="29"/>
        <v xml:space="preserve">       ShareholderAge5,</v>
      </c>
      <c r="X62" t="str">
        <f t="shared" si="30"/>
        <v xml:space="preserve">       '$ShareholderAge5',</v>
      </c>
    </row>
    <row r="63" spans="1:24" x14ac:dyDescent="0.25">
      <c r="A63">
        <v>61</v>
      </c>
      <c r="B63" t="s">
        <v>462</v>
      </c>
      <c r="C63" s="3">
        <f t="shared" si="20"/>
        <v>28</v>
      </c>
      <c r="D63" s="3">
        <f t="shared" si="0"/>
        <v>28</v>
      </c>
      <c r="E63" s="14" t="str">
        <f t="shared" si="21"/>
        <v>ShareholderPercentageShares5</v>
      </c>
      <c r="F63" t="str">
        <f t="shared" si="22"/>
        <v>'ShareholderPercentageShares5'</v>
      </c>
      <c r="G63" t="str">
        <f t="shared" si="23"/>
        <v>$ShareholderPercentageShares5</v>
      </c>
      <c r="H63" t="str">
        <f t="shared" si="24"/>
        <v>'$ShareholderPercentageShares5'</v>
      </c>
      <c r="I63">
        <f t="shared" si="25"/>
        <v>31</v>
      </c>
      <c r="J63" s="3">
        <f t="shared" si="1"/>
        <v>31</v>
      </c>
      <c r="K63" s="9" t="str">
        <f t="shared" si="26"/>
        <v>localStorage.ShareholderPercentageShares5</v>
      </c>
      <c r="L63" s="7" t="s">
        <v>445</v>
      </c>
      <c r="M63" t="str">
        <f t="shared" si="27"/>
        <v>'$ShareholderPercentageShares5'</v>
      </c>
      <c r="N63" t="str">
        <f t="shared" si="10"/>
        <v>$ShareholderPercentageShares5 = "";// Shareholder Data - 5</v>
      </c>
      <c r="O63" t="str">
        <f t="shared" si="19"/>
        <v xml:space="preserve">       if (typeof(localStorage.ShareholderPercentageShares5)==  "undefined") { localStorage.ShareholderPercentageShares5 = ""};</v>
      </c>
      <c r="P63" t="str">
        <f t="shared" si="11"/>
        <v xml:space="preserve">       $ShareholderPercentageShares5 = $row["ShareholderPercentageShares5"];</v>
      </c>
      <c r="Q63" t="str">
        <f t="shared" si="12"/>
        <v xml:space="preserve">       localStorage.ShareholderPercentageShares5 =  "&lt;?php echo $ShareholderPercentageShares5?&gt;";</v>
      </c>
      <c r="R63" t="str">
        <f t="shared" si="28"/>
        <v>$ShareholderPercentageShares5 =  $_POST['ShareholderPercentageShares5'] ;</v>
      </c>
      <c r="S63" t="str">
        <f t="shared" si="14"/>
        <v xml:space="preserve">       localStorage.ShareholderPercentageShares5 =  document.ShareholderForm.ShareholderPercentageShares5.value;</v>
      </c>
      <c r="T63" t="str">
        <f t="shared" si="15"/>
        <v xml:space="preserve">         document.Shareholder.ShareholderPercentageShares5.value =  localStorage.ShareholderPercentageShares5;</v>
      </c>
      <c r="U63" t="s">
        <v>449</v>
      </c>
      <c r="V63" t="str">
        <f t="shared" si="16"/>
        <v xml:space="preserve">           ShareholderPercentageShares5  FLOAT NOT NULL,</v>
      </c>
      <c r="W63" t="str">
        <f t="shared" si="29"/>
        <v xml:space="preserve">       ShareholderPercentageShares5,</v>
      </c>
      <c r="X63" t="str">
        <f t="shared" si="30"/>
        <v xml:space="preserve">       '$ShareholderPercentageShares5',</v>
      </c>
    </row>
    <row r="64" spans="1:24" x14ac:dyDescent="0.25">
      <c r="A64">
        <v>62</v>
      </c>
      <c r="B64" t="s">
        <v>426</v>
      </c>
      <c r="C64" s="3">
        <f t="shared" si="20"/>
        <v>18</v>
      </c>
      <c r="D64" s="3">
        <f t="shared" si="0"/>
        <v>28</v>
      </c>
      <c r="E64" s="14" t="str">
        <f t="shared" si="21"/>
        <v xml:space="preserve">ShareholderITCRef5          </v>
      </c>
      <c r="F64" t="str">
        <f t="shared" si="22"/>
        <v>'ShareholderITCRef5'</v>
      </c>
      <c r="G64" t="str">
        <f t="shared" si="23"/>
        <v>$ShareholderITCRef5</v>
      </c>
      <c r="H64" t="str">
        <f t="shared" si="24"/>
        <v>'$ShareholderITCRef5'</v>
      </c>
      <c r="I64">
        <f t="shared" si="25"/>
        <v>21</v>
      </c>
      <c r="J64" s="3">
        <f t="shared" si="1"/>
        <v>31</v>
      </c>
      <c r="K64" s="9" t="str">
        <f t="shared" si="26"/>
        <v xml:space="preserve">localStorage.ShareholderITCRef5          </v>
      </c>
      <c r="L64" s="7" t="s">
        <v>445</v>
      </c>
      <c r="M64" t="str">
        <f t="shared" si="27"/>
        <v xml:space="preserve">'$ShareholderITCRef5'          </v>
      </c>
      <c r="N64" t="str">
        <f t="shared" si="10"/>
        <v>$ShareholderITCRef5           = "";// Shareholder Data - 5</v>
      </c>
      <c r="O64" t="str">
        <f t="shared" si="19"/>
        <v xml:space="preserve">       if (typeof(localStorage.ShareholderITCRef5          )==  "undefined") { localStorage.ShareholderITCRef5           = ""};</v>
      </c>
      <c r="P64" t="str">
        <f t="shared" si="11"/>
        <v xml:space="preserve">       $ShareholderITCRef5           = $row["ShareholderITCRef5"];</v>
      </c>
      <c r="Q64" t="str">
        <f t="shared" si="12"/>
        <v xml:space="preserve">       localStorage.ShareholderITCRef5           =  "&lt;?php echo $ShareholderITCRef5?&gt;";</v>
      </c>
      <c r="R64" t="str">
        <f t="shared" si="28"/>
        <v>$ShareholderITCRef5           =  $_POST['ShareholderITCRef5'] ;</v>
      </c>
      <c r="S64" t="str">
        <f t="shared" si="14"/>
        <v xml:space="preserve">       localStorage.ShareholderITCRef5           =  document.ShareholderForm.ShareholderITCRef5.value;</v>
      </c>
      <c r="T64" t="str">
        <f t="shared" si="15"/>
        <v xml:space="preserve">         document.Shareholder.ShareholderITCRef5.value =  localStorage.ShareholderITCRef5;</v>
      </c>
      <c r="U64" t="s">
        <v>446</v>
      </c>
      <c r="V64" t="str">
        <f t="shared" si="16"/>
        <v xml:space="preserve">           ShareholderITCRef5  VARCHAR(100) NOT NULL,</v>
      </c>
      <c r="W64" t="str">
        <f t="shared" si="29"/>
        <v xml:space="preserve">       ShareholderITCRef5,</v>
      </c>
      <c r="X64" t="str">
        <f t="shared" si="30"/>
        <v xml:space="preserve">       '$ShareholderITCRef5',</v>
      </c>
    </row>
    <row r="65" spans="1:24" x14ac:dyDescent="0.25">
      <c r="A65">
        <v>63</v>
      </c>
      <c r="B65" t="s">
        <v>427</v>
      </c>
      <c r="C65" s="3">
        <f t="shared" si="20"/>
        <v>19</v>
      </c>
      <c r="D65" s="3">
        <f t="shared" si="0"/>
        <v>28</v>
      </c>
      <c r="E65" s="14" t="str">
        <f t="shared" si="21"/>
        <v xml:space="preserve">ShareholderITCDate5         </v>
      </c>
      <c r="F65" t="str">
        <f t="shared" si="22"/>
        <v>'ShareholderITCDate5'</v>
      </c>
      <c r="G65" t="str">
        <f t="shared" si="23"/>
        <v>$ShareholderITCDate5</v>
      </c>
      <c r="H65" t="str">
        <f t="shared" si="24"/>
        <v>'$ShareholderITCDate5'</v>
      </c>
      <c r="I65">
        <f t="shared" si="25"/>
        <v>22</v>
      </c>
      <c r="J65" s="3">
        <f t="shared" si="1"/>
        <v>31</v>
      </c>
      <c r="K65" s="9" t="str">
        <f t="shared" si="26"/>
        <v xml:space="preserve">localStorage.ShareholderITCDate5         </v>
      </c>
      <c r="L65" s="7" t="s">
        <v>445</v>
      </c>
      <c r="M65" t="str">
        <f t="shared" si="27"/>
        <v xml:space="preserve">'$ShareholderITCDate5'         </v>
      </c>
      <c r="N65" t="str">
        <f t="shared" si="10"/>
        <v>$ShareholderITCDate5          = "";// Shareholder Data - 5</v>
      </c>
      <c r="O65" t="str">
        <f t="shared" si="19"/>
        <v xml:space="preserve">       if (typeof(localStorage.ShareholderITCDate5         )==  "undefined") { localStorage.ShareholderITCDate5          = ""};</v>
      </c>
      <c r="P65" t="str">
        <f t="shared" si="11"/>
        <v xml:space="preserve">       $ShareholderITCDate5          = $row["ShareholderITCDate5"];</v>
      </c>
      <c r="Q65" t="str">
        <f t="shared" si="12"/>
        <v xml:space="preserve">       localStorage.ShareholderITCDate5          =  "&lt;?php echo $ShareholderITCDate5?&gt;";</v>
      </c>
      <c r="R65" t="str">
        <f t="shared" si="28"/>
        <v>$ShareholderITCDate5          =  $_POST['ShareholderITCDate5'] ;</v>
      </c>
      <c r="S65" t="str">
        <f t="shared" si="14"/>
        <v xml:space="preserve">       localStorage.ShareholderITCDate5          =  document.ShareholderForm.ShareholderITCDate5.value;</v>
      </c>
      <c r="T65" t="str">
        <f t="shared" si="15"/>
        <v xml:space="preserve">         document.Shareholder.ShareholderITCDate5.value =  localStorage.ShareholderITCDate5;</v>
      </c>
      <c r="U65" t="s">
        <v>447</v>
      </c>
      <c r="V65" t="str">
        <f t="shared" si="16"/>
        <v xml:space="preserve">           ShareholderITCDate5  DATE NOT NULL,</v>
      </c>
      <c r="W65" t="str">
        <f t="shared" si="29"/>
        <v xml:space="preserve">       ShareholderITCDate5,</v>
      </c>
      <c r="X65" t="str">
        <f t="shared" si="30"/>
        <v xml:space="preserve">       '$ShareholderITCDate5',</v>
      </c>
    </row>
    <row r="66" spans="1:24" x14ac:dyDescent="0.25">
      <c r="A66">
        <v>64</v>
      </c>
      <c r="B66" t="s">
        <v>428</v>
      </c>
      <c r="C66" s="3">
        <f t="shared" si="20"/>
        <v>21</v>
      </c>
      <c r="D66" s="3">
        <f t="shared" si="0"/>
        <v>28</v>
      </c>
      <c r="E66" s="14" t="str">
        <f t="shared" si="21"/>
        <v xml:space="preserve">ShareholderPaidDebts5       </v>
      </c>
      <c r="F66" t="str">
        <f t="shared" si="22"/>
        <v>'ShareholderPaidDebts5'</v>
      </c>
      <c r="G66" t="str">
        <f t="shared" si="23"/>
        <v>$ShareholderPaidDebts5</v>
      </c>
      <c r="H66" t="str">
        <f t="shared" si="24"/>
        <v>'$ShareholderPaidDebts5'</v>
      </c>
      <c r="I66">
        <f t="shared" si="25"/>
        <v>24</v>
      </c>
      <c r="J66" s="3">
        <f t="shared" si="1"/>
        <v>31</v>
      </c>
      <c r="K66" s="9" t="str">
        <f t="shared" si="26"/>
        <v xml:space="preserve">localStorage.ShareholderPaidDebts5       </v>
      </c>
      <c r="L66" s="7" t="s">
        <v>445</v>
      </c>
      <c r="M66" t="str">
        <f t="shared" si="27"/>
        <v xml:space="preserve">'$ShareholderPaidDebts5'       </v>
      </c>
      <c r="N66" t="str">
        <f t="shared" si="10"/>
        <v>$ShareholderPaidDebts5        = "";// Shareholder Data - 5</v>
      </c>
      <c r="O66" t="str">
        <f t="shared" si="19"/>
        <v xml:space="preserve">       if (typeof(localStorage.ShareholderPaidDebts5       )==  "undefined") { localStorage.ShareholderPaidDebts5        = ""};</v>
      </c>
      <c r="P66" t="str">
        <f t="shared" si="11"/>
        <v xml:space="preserve">       $ShareholderPaidDebts5        = $row["ShareholderPaidDebts5"];</v>
      </c>
      <c r="Q66" t="str">
        <f t="shared" si="12"/>
        <v xml:space="preserve">       localStorage.ShareholderPaidDebts5        =  "&lt;?php echo $ShareholderPaidDebts5?&gt;";</v>
      </c>
      <c r="R66" t="str">
        <f t="shared" si="28"/>
        <v>$ShareholderPaidDebts5        =  $_POST['ShareholderPaidDebts5'] ;</v>
      </c>
      <c r="S66" t="str">
        <f t="shared" si="14"/>
        <v xml:space="preserve">       localStorage.ShareholderPaidDebts5        =  document.ShareholderForm.ShareholderPaidDebts5.value;</v>
      </c>
      <c r="T66" t="str">
        <f t="shared" si="15"/>
        <v xml:space="preserve">         document.Shareholder.ShareholderPaidDebts5.value =  localStorage.ShareholderPaidDebts5;</v>
      </c>
      <c r="U66" t="s">
        <v>450</v>
      </c>
      <c r="V66" t="str">
        <f t="shared" si="16"/>
        <v xml:space="preserve">           ShareholderPaidDebts5  INT NOT NULL,</v>
      </c>
      <c r="W66" t="str">
        <f t="shared" si="29"/>
        <v xml:space="preserve">       ShareholderPaidDebts5,</v>
      </c>
      <c r="X66" t="str">
        <f t="shared" si="30"/>
        <v xml:space="preserve">       '$ShareholderPaidDebts5',</v>
      </c>
    </row>
    <row r="67" spans="1:24" x14ac:dyDescent="0.25">
      <c r="A67">
        <v>65</v>
      </c>
      <c r="B67" t="s">
        <v>429</v>
      </c>
      <c r="C67" s="3">
        <f t="shared" si="20"/>
        <v>20</v>
      </c>
      <c r="D67" s="3">
        <f t="shared" ref="D67:D73" si="31">MAX(C:C)</f>
        <v>28</v>
      </c>
      <c r="E67" s="14" t="str">
        <f t="shared" si="21"/>
        <v xml:space="preserve">ShareholderDefaults5        </v>
      </c>
      <c r="F67" t="str">
        <f t="shared" si="22"/>
        <v>'ShareholderDefaults5'</v>
      </c>
      <c r="G67" t="str">
        <f t="shared" si="23"/>
        <v>$ShareholderDefaults5</v>
      </c>
      <c r="H67" t="str">
        <f t="shared" si="24"/>
        <v>'$ShareholderDefaults5'</v>
      </c>
      <c r="I67">
        <f t="shared" si="25"/>
        <v>23</v>
      </c>
      <c r="J67" s="3">
        <f t="shared" ref="J67:J73" si="32">MAX(I:I)</f>
        <v>31</v>
      </c>
      <c r="K67" s="9" t="str">
        <f t="shared" si="26"/>
        <v xml:space="preserve">localStorage.ShareholderDefaults5        </v>
      </c>
      <c r="L67" s="7" t="s">
        <v>445</v>
      </c>
      <c r="M67" t="str">
        <f t="shared" si="27"/>
        <v xml:space="preserve">'$ShareholderDefaults5'        </v>
      </c>
      <c r="N67" t="str">
        <f t="shared" si="10"/>
        <v>$ShareholderDefaults5         = "";// Shareholder Data - 5</v>
      </c>
      <c r="O67" t="str">
        <f t="shared" si="19"/>
        <v xml:space="preserve">       if (typeof(localStorage.ShareholderDefaults5        )==  "undefined") { localStorage.ShareholderDefaults5         = ""};</v>
      </c>
      <c r="P67" t="str">
        <f t="shared" si="11"/>
        <v xml:space="preserve">       $ShareholderDefaults5         = $row["ShareholderDefaults5"];</v>
      </c>
      <c r="Q67" t="str">
        <f t="shared" si="12"/>
        <v xml:space="preserve">       localStorage.ShareholderDefaults5         =  "&lt;?php echo $ShareholderDefaults5?&gt;";</v>
      </c>
      <c r="R67" t="str">
        <f t="shared" si="28"/>
        <v>$ShareholderDefaults5         =  $_POST['ShareholderDefaults5'] ;</v>
      </c>
      <c r="S67" t="str">
        <f t="shared" si="14"/>
        <v xml:space="preserve">       localStorage.ShareholderDefaults5         =  document.ShareholderForm.ShareholderDefaults5.value;</v>
      </c>
      <c r="T67" t="str">
        <f t="shared" si="15"/>
        <v xml:space="preserve">         document.Shareholder.ShareholderDefaults5.value =  localStorage.ShareholderDefaults5;</v>
      </c>
      <c r="U67" t="s">
        <v>450</v>
      </c>
      <c r="V67" t="str">
        <f t="shared" si="16"/>
        <v xml:space="preserve">           ShareholderDefaults5  INT NOT NULL,</v>
      </c>
      <c r="W67" t="str">
        <f t="shared" si="29"/>
        <v xml:space="preserve">       ShareholderDefaults5,</v>
      </c>
      <c r="X67" t="str">
        <f t="shared" si="30"/>
        <v xml:space="preserve">       '$ShareholderDefaults5',</v>
      </c>
    </row>
    <row r="68" spans="1:24" x14ac:dyDescent="0.25">
      <c r="A68">
        <v>66</v>
      </c>
      <c r="B68" t="s">
        <v>430</v>
      </c>
      <c r="C68" s="3">
        <f t="shared" si="20"/>
        <v>22</v>
      </c>
      <c r="D68" s="3">
        <f t="shared" si="31"/>
        <v>28</v>
      </c>
      <c r="E68" s="14" t="str">
        <f t="shared" si="21"/>
        <v xml:space="preserve">ShareholderJudgements5      </v>
      </c>
      <c r="F68" t="str">
        <f t="shared" si="22"/>
        <v>'ShareholderJudgements5'</v>
      </c>
      <c r="G68" t="str">
        <f t="shared" si="23"/>
        <v>$ShareholderJudgements5</v>
      </c>
      <c r="H68" t="str">
        <f t="shared" si="24"/>
        <v>'$ShareholderJudgements5'</v>
      </c>
      <c r="I68">
        <f t="shared" si="25"/>
        <v>25</v>
      </c>
      <c r="J68" s="3">
        <f t="shared" si="32"/>
        <v>31</v>
      </c>
      <c r="K68" s="9" t="str">
        <f t="shared" si="26"/>
        <v xml:space="preserve">localStorage.ShareholderJudgements5      </v>
      </c>
      <c r="L68" s="7" t="s">
        <v>445</v>
      </c>
      <c r="M68" t="str">
        <f t="shared" si="27"/>
        <v xml:space="preserve">'$ShareholderJudgements5'      </v>
      </c>
      <c r="N68" t="str">
        <f t="shared" ref="N68:N73" si="33">SUBSTITUTE(M68,"'","")&amp;" = "&amp;CHAR(34)&amp;CHAR(34)&amp;";" &amp; "// "&amp;L68</f>
        <v>$ShareholderJudgements5       = "";// Shareholder Data - 5</v>
      </c>
      <c r="O68" t="str">
        <f t="shared" si="19"/>
        <v xml:space="preserve">       if (typeof(localStorage.ShareholderJudgements5      )==  "undefined") { localStorage.ShareholderJudgements5       = ""};</v>
      </c>
      <c r="P68" t="str">
        <f t="shared" ref="P68:P73" si="34">"       $"&amp;E68&amp;" = $row["&amp;CHAR(34)&amp;B68&amp;CHAR(34)&amp;"];"</f>
        <v xml:space="preserve">       $ShareholderJudgements5       = $row["ShareholderJudgements5"];</v>
      </c>
      <c r="Q68" t="str">
        <f t="shared" ref="Q68:Q73" si="35">"       "&amp;K68&amp;" =  "&amp;CHAR(34)&amp;"&lt;?php echo "&amp;SUBSTITUTE( H68,"'","")&amp;"?&gt;"&amp;CHAR(34)&amp;";"</f>
        <v xml:space="preserve">       localStorage.ShareholderJudgements5       =  "&lt;?php echo $ShareholderJudgements5?&gt;";</v>
      </c>
      <c r="R68" t="str">
        <f t="shared" si="28"/>
        <v>$ShareholderJudgements5       =  $_POST['ShareholderJudgements5'] ;</v>
      </c>
      <c r="S68" t="str">
        <f t="shared" ref="S68:S73" si="36">"       "&amp;K68&amp;" =  document.ShareholderForm."&amp;B68&amp;".value;"</f>
        <v xml:space="preserve">       localStorage.ShareholderJudgements5       =  document.ShareholderForm.ShareholderJudgements5.value;</v>
      </c>
      <c r="T68" t="str">
        <f t="shared" ref="T68:T73" si="37">"         document.Shareholder."&amp;B68&amp;".value"&amp;" =  "&amp;TRIM(K68)&amp;";"</f>
        <v xml:space="preserve">         document.Shareholder.ShareholderJudgements5.value =  localStorage.ShareholderJudgements5;</v>
      </c>
      <c r="U68" t="s">
        <v>450</v>
      </c>
      <c r="V68" t="str">
        <f t="shared" ref="V68:V73" si="38" xml:space="preserve"> "           "&amp;B68&amp;"  "&amp;U68&amp;" NOT NULL,"</f>
        <v xml:space="preserve">           ShareholderJudgements5  INT NOT NULL,</v>
      </c>
      <c r="W68" t="str">
        <f t="shared" si="29"/>
        <v xml:space="preserve">       ShareholderJudgements5,</v>
      </c>
      <c r="X68" t="str">
        <f t="shared" si="30"/>
        <v xml:space="preserve">       '$ShareholderJudgements5',</v>
      </c>
    </row>
    <row r="69" spans="1:24" x14ac:dyDescent="0.25">
      <c r="A69">
        <v>67</v>
      </c>
      <c r="B69" t="s">
        <v>431</v>
      </c>
      <c r="C69" s="3">
        <f t="shared" si="20"/>
        <v>23</v>
      </c>
      <c r="D69" s="3">
        <f t="shared" si="31"/>
        <v>28</v>
      </c>
      <c r="E69" s="14" t="str">
        <f t="shared" si="21"/>
        <v xml:space="preserve">ShareholderTraceAlerts5     </v>
      </c>
      <c r="F69" t="str">
        <f t="shared" si="22"/>
        <v>'ShareholderTraceAlerts5'</v>
      </c>
      <c r="G69" t="str">
        <f t="shared" si="23"/>
        <v>$ShareholderTraceAlerts5</v>
      </c>
      <c r="H69" t="str">
        <f t="shared" si="24"/>
        <v>'$ShareholderTraceAlerts5'</v>
      </c>
      <c r="I69">
        <f t="shared" si="25"/>
        <v>26</v>
      </c>
      <c r="J69" s="3">
        <f t="shared" si="32"/>
        <v>31</v>
      </c>
      <c r="K69" s="9" t="str">
        <f t="shared" si="26"/>
        <v xml:space="preserve">localStorage.ShareholderTraceAlerts5     </v>
      </c>
      <c r="L69" s="7" t="s">
        <v>445</v>
      </c>
      <c r="M69" t="str">
        <f t="shared" si="27"/>
        <v xml:space="preserve">'$ShareholderTraceAlerts5'     </v>
      </c>
      <c r="N69" t="str">
        <f t="shared" si="33"/>
        <v>$ShareholderTraceAlerts5      = "";// Shareholder Data - 5</v>
      </c>
      <c r="O69" t="str">
        <f t="shared" ref="O69:O73" si="39">"       if ("&amp;"typeof("&amp;K69&amp;")"&amp;"==  "&amp;CHAR(34)&amp;"undefined"&amp;CHAR(34)&amp;") { "&amp;K69&amp;" = "&amp;IF(RIGHT(B69,5)="Score",0,IF(RIGHT(B69,6)="Rating",CHAR(34)&amp;"Medium"&amp;CHAR(34),CHAR(34)&amp;""&amp;CHAR(34)))&amp;"};"</f>
        <v xml:space="preserve">       if (typeof(localStorage.ShareholderTraceAlerts5     )==  "undefined") { localStorage.ShareholderTraceAlerts5      = ""};</v>
      </c>
      <c r="P69" t="str">
        <f t="shared" si="34"/>
        <v xml:space="preserve">       $ShareholderTraceAlerts5      = $row["ShareholderTraceAlerts5"];</v>
      </c>
      <c r="Q69" t="str">
        <f t="shared" si="35"/>
        <v xml:space="preserve">       localStorage.ShareholderTraceAlerts5      =  "&lt;?php echo $ShareholderTraceAlerts5?&gt;";</v>
      </c>
      <c r="R69" t="str">
        <f t="shared" si="28"/>
        <v>$ShareholderTraceAlerts5      =  $_POST['ShareholderTraceAlerts5'] ;</v>
      </c>
      <c r="S69" t="str">
        <f t="shared" si="36"/>
        <v xml:space="preserve">       localStorage.ShareholderTraceAlerts5      =  document.ShareholderForm.ShareholderTraceAlerts5.value;</v>
      </c>
      <c r="T69" t="str">
        <f t="shared" si="37"/>
        <v xml:space="preserve">         document.Shareholder.ShareholderTraceAlerts5.value =  localStorage.ShareholderTraceAlerts5;</v>
      </c>
      <c r="U69" t="s">
        <v>450</v>
      </c>
      <c r="V69" t="str">
        <f t="shared" si="38"/>
        <v xml:space="preserve">           ShareholderTraceAlerts5  INT NOT NULL,</v>
      </c>
      <c r="W69" t="str">
        <f t="shared" si="29"/>
        <v xml:space="preserve">       ShareholderTraceAlerts5,</v>
      </c>
      <c r="X69" t="str">
        <f t="shared" si="30"/>
        <v xml:space="preserve">       '$ShareholderTraceAlerts5',</v>
      </c>
    </row>
    <row r="70" spans="1:24" x14ac:dyDescent="0.25">
      <c r="A70">
        <v>68</v>
      </c>
      <c r="B70" t="s">
        <v>432</v>
      </c>
      <c r="C70" s="3">
        <f t="shared" si="20"/>
        <v>23</v>
      </c>
      <c r="D70" s="3">
        <f t="shared" si="31"/>
        <v>28</v>
      </c>
      <c r="E70" s="14" t="str">
        <f t="shared" si="21"/>
        <v xml:space="preserve">ShareholderBlacklisted5     </v>
      </c>
      <c r="F70" t="str">
        <f t="shared" si="22"/>
        <v>'ShareholderBlacklisted5'</v>
      </c>
      <c r="G70" t="str">
        <f t="shared" si="23"/>
        <v>$ShareholderBlacklisted5</v>
      </c>
      <c r="H70" t="str">
        <f t="shared" si="24"/>
        <v>'$ShareholderBlacklisted5'</v>
      </c>
      <c r="I70">
        <f t="shared" si="25"/>
        <v>26</v>
      </c>
      <c r="J70" s="3">
        <f t="shared" si="32"/>
        <v>31</v>
      </c>
      <c r="K70" s="9" t="str">
        <f t="shared" si="26"/>
        <v xml:space="preserve">localStorage.ShareholderBlacklisted5     </v>
      </c>
      <c r="L70" s="7" t="s">
        <v>445</v>
      </c>
      <c r="M70" t="str">
        <f t="shared" si="27"/>
        <v xml:space="preserve">'$ShareholderBlacklisted5'     </v>
      </c>
      <c r="N70" t="str">
        <f t="shared" si="33"/>
        <v>$ShareholderBlacklisted5      = "";// Shareholder Data - 5</v>
      </c>
      <c r="O70" t="str">
        <f t="shared" si="39"/>
        <v xml:space="preserve">       if (typeof(localStorage.ShareholderBlacklisted5     )==  "undefined") { localStorage.ShareholderBlacklisted5      = ""};</v>
      </c>
      <c r="P70" t="str">
        <f t="shared" si="34"/>
        <v xml:space="preserve">       $ShareholderBlacklisted5      = $row["ShareholderBlacklisted5"];</v>
      </c>
      <c r="Q70" t="str">
        <f t="shared" si="35"/>
        <v xml:space="preserve">       localStorage.ShareholderBlacklisted5      =  "&lt;?php echo $ShareholderBlacklisted5?&gt;";</v>
      </c>
      <c r="R70" t="str">
        <f t="shared" si="28"/>
        <v>$ShareholderBlacklisted5      =  $_POST['ShareholderBlacklisted5'] ;</v>
      </c>
      <c r="S70" t="str">
        <f t="shared" si="36"/>
        <v xml:space="preserve">       localStorage.ShareholderBlacklisted5      =  document.ShareholderForm.ShareholderBlacklisted5.value;</v>
      </c>
      <c r="T70" t="str">
        <f t="shared" si="37"/>
        <v xml:space="preserve">         document.Shareholder.ShareholderBlacklisted5.value =  localStorage.ShareholderBlacklisted5;</v>
      </c>
      <c r="U70" t="s">
        <v>451</v>
      </c>
      <c r="V70" t="str">
        <f t="shared" si="38"/>
        <v xml:space="preserve">           ShareholderBlacklisted5  VARCHAR(3) NOT NULL,</v>
      </c>
      <c r="W70" t="str">
        <f t="shared" si="29"/>
        <v xml:space="preserve">       ShareholderBlacklisted5,</v>
      </c>
      <c r="X70" t="str">
        <f t="shared" si="30"/>
        <v xml:space="preserve">       '$ShareholderBlacklisted5',</v>
      </c>
    </row>
    <row r="71" spans="1:24" x14ac:dyDescent="0.25">
      <c r="A71">
        <v>69</v>
      </c>
      <c r="B71" t="s">
        <v>433</v>
      </c>
      <c r="C71" s="3">
        <f t="shared" si="20"/>
        <v>22</v>
      </c>
      <c r="D71" s="3">
        <f t="shared" si="31"/>
        <v>28</v>
      </c>
      <c r="E71" s="14" t="str">
        <f t="shared" si="21"/>
        <v xml:space="preserve">ShareholderFraudAlert5      </v>
      </c>
      <c r="F71" t="str">
        <f t="shared" si="22"/>
        <v>'ShareholderFraudAlert5'</v>
      </c>
      <c r="G71" t="str">
        <f t="shared" si="23"/>
        <v>$ShareholderFraudAlert5</v>
      </c>
      <c r="H71" t="str">
        <f t="shared" si="24"/>
        <v>'$ShareholderFraudAlert5'</v>
      </c>
      <c r="I71">
        <f t="shared" si="25"/>
        <v>25</v>
      </c>
      <c r="J71" s="3">
        <f t="shared" si="32"/>
        <v>31</v>
      </c>
      <c r="K71" s="9" t="str">
        <f t="shared" si="26"/>
        <v xml:space="preserve">localStorage.ShareholderFraudAlert5      </v>
      </c>
      <c r="L71" s="7" t="s">
        <v>445</v>
      </c>
      <c r="M71" t="str">
        <f t="shared" si="27"/>
        <v xml:space="preserve">'$ShareholderFraudAlert5'      </v>
      </c>
      <c r="N71" t="str">
        <f t="shared" si="33"/>
        <v>$ShareholderFraudAlert5       = "";// Shareholder Data - 5</v>
      </c>
      <c r="O71" t="str">
        <f t="shared" si="39"/>
        <v xml:space="preserve">       if (typeof(localStorage.ShareholderFraudAlert5      )==  "undefined") { localStorage.ShareholderFraudAlert5       = ""};</v>
      </c>
      <c r="P71" t="str">
        <f t="shared" si="34"/>
        <v xml:space="preserve">       $ShareholderFraudAlert5       = $row["ShareholderFraudAlert5"];</v>
      </c>
      <c r="Q71" t="str">
        <f t="shared" si="35"/>
        <v xml:space="preserve">       localStorage.ShareholderFraudAlert5       =  "&lt;?php echo $ShareholderFraudAlert5?&gt;";</v>
      </c>
      <c r="R71" t="str">
        <f t="shared" si="28"/>
        <v>$ShareholderFraudAlert5       =  $_POST['ShareholderFraudAlert5'] ;</v>
      </c>
      <c r="S71" t="str">
        <f t="shared" si="36"/>
        <v xml:space="preserve">       localStorage.ShareholderFraudAlert5       =  document.ShareholderForm.ShareholderFraudAlert5.value;</v>
      </c>
      <c r="T71" t="str">
        <f t="shared" si="37"/>
        <v xml:space="preserve">         document.Shareholder.ShareholderFraudAlert5.value =  localStorage.ShareholderFraudAlert5;</v>
      </c>
      <c r="U71" t="s">
        <v>451</v>
      </c>
      <c r="V71" t="str">
        <f t="shared" si="38"/>
        <v xml:space="preserve">           ShareholderFraudAlert5  VARCHAR(3) NOT NULL,</v>
      </c>
      <c r="W71" t="str">
        <f t="shared" si="29"/>
        <v xml:space="preserve">       ShareholderFraudAlert5,</v>
      </c>
      <c r="X71" t="str">
        <f t="shared" si="30"/>
        <v xml:space="preserve">       '$ShareholderFraudAlert5',</v>
      </c>
    </row>
    <row r="72" spans="1:24" x14ac:dyDescent="0.25">
      <c r="A72">
        <v>70</v>
      </c>
      <c r="B72" t="s">
        <v>434</v>
      </c>
      <c r="C72" s="3">
        <f t="shared" si="20"/>
        <v>22</v>
      </c>
      <c r="D72" s="3">
        <f t="shared" si="31"/>
        <v>28</v>
      </c>
      <c r="E72" s="14" t="str">
        <f t="shared" si="21"/>
        <v xml:space="preserve">ShareholderTotalScore5      </v>
      </c>
      <c r="F72" t="str">
        <f t="shared" si="22"/>
        <v>'ShareholderTotalScore5'</v>
      </c>
      <c r="G72" t="str">
        <f t="shared" si="23"/>
        <v>$ShareholderTotalScore5</v>
      </c>
      <c r="H72" t="str">
        <f t="shared" si="24"/>
        <v>'$ShareholderTotalScore5'</v>
      </c>
      <c r="I72">
        <f t="shared" si="25"/>
        <v>25</v>
      </c>
      <c r="J72" s="3">
        <f t="shared" si="32"/>
        <v>31</v>
      </c>
      <c r="K72" s="9" t="str">
        <f t="shared" si="26"/>
        <v xml:space="preserve">localStorage.ShareholderTotalScore5      </v>
      </c>
      <c r="L72" s="7" t="s">
        <v>445</v>
      </c>
      <c r="M72" t="str">
        <f t="shared" si="27"/>
        <v xml:space="preserve">'$ShareholderTotalScore5'      </v>
      </c>
      <c r="N72" t="str">
        <f t="shared" si="33"/>
        <v>$ShareholderTotalScore5       = "";// Shareholder Data - 5</v>
      </c>
      <c r="O72" t="str">
        <f t="shared" si="39"/>
        <v xml:space="preserve">       if (typeof(localStorage.ShareholderTotalScore5      )==  "undefined") { localStorage.ShareholderTotalScore5       = ""};</v>
      </c>
      <c r="P72" t="str">
        <f t="shared" si="34"/>
        <v xml:space="preserve">       $ShareholderTotalScore5       = $row["ShareholderTotalScore5"];</v>
      </c>
      <c r="Q72" t="str">
        <f t="shared" si="35"/>
        <v xml:space="preserve">       localStorage.ShareholderTotalScore5       =  "&lt;?php echo $ShareholderTotalScore5?&gt;";</v>
      </c>
      <c r="R72" t="str">
        <f t="shared" si="28"/>
        <v>$ShareholderTotalScore5       =  $_POST['ShareholderTotalScore5'] ;</v>
      </c>
      <c r="S72" t="str">
        <f t="shared" si="36"/>
        <v xml:space="preserve">       localStorage.ShareholderTotalScore5       =  document.ShareholderForm.ShareholderTotalScore5.value;</v>
      </c>
      <c r="T72" t="str">
        <f t="shared" si="37"/>
        <v xml:space="preserve">         document.Shareholder.ShareholderTotalScore5.value =  localStorage.ShareholderTotalScore5;</v>
      </c>
      <c r="U72" t="s">
        <v>449</v>
      </c>
      <c r="V72" t="str">
        <f t="shared" si="38"/>
        <v xml:space="preserve">           ShareholderTotalScore5  FLOAT NOT NULL,</v>
      </c>
      <c r="W72" t="str">
        <f t="shared" si="29"/>
        <v xml:space="preserve">       ShareholderTotalScore5,</v>
      </c>
      <c r="X72" t="str">
        <f t="shared" si="30"/>
        <v xml:space="preserve">       '$ShareholderTotalScore5',</v>
      </c>
    </row>
    <row r="73" spans="1:24" x14ac:dyDescent="0.25">
      <c r="A73">
        <v>71</v>
      </c>
      <c r="B73" t="s">
        <v>455</v>
      </c>
      <c r="C73" s="3">
        <f t="shared" si="20"/>
        <v>18</v>
      </c>
      <c r="D73" s="3">
        <f t="shared" si="31"/>
        <v>28</v>
      </c>
      <c r="E73" s="14" t="str">
        <f t="shared" si="21"/>
        <v xml:space="preserve">ShareholderComment          </v>
      </c>
      <c r="F73" t="str">
        <f t="shared" si="22"/>
        <v>'ShareholderComment'</v>
      </c>
      <c r="G73" t="str">
        <f t="shared" si="23"/>
        <v>$ShareholderComment</v>
      </c>
      <c r="H73" t="str">
        <f t="shared" si="24"/>
        <v>'$ShareholderComment'</v>
      </c>
      <c r="I73">
        <f t="shared" si="25"/>
        <v>21</v>
      </c>
      <c r="J73" s="3">
        <f t="shared" si="32"/>
        <v>31</v>
      </c>
      <c r="K73" s="9" t="str">
        <f t="shared" si="26"/>
        <v xml:space="preserve">localStorage.ShareholderComment          </v>
      </c>
      <c r="L73" s="7" t="s">
        <v>456</v>
      </c>
      <c r="M73" t="str">
        <f t="shared" si="27"/>
        <v xml:space="preserve">'$ShareholderComment'          </v>
      </c>
      <c r="N73" t="str">
        <f t="shared" si="33"/>
        <v>$ShareholderComment           = "";// OverallComment</v>
      </c>
      <c r="O73" t="str">
        <f t="shared" si="39"/>
        <v xml:space="preserve">       if (typeof(localStorage.ShareholderComment          )==  "undefined") { localStorage.ShareholderComment           = ""};</v>
      </c>
      <c r="P73" t="str">
        <f t="shared" si="34"/>
        <v xml:space="preserve">       $ShareholderComment           = $row["ShareholderComment"];</v>
      </c>
      <c r="Q73" t="str">
        <f t="shared" si="35"/>
        <v xml:space="preserve">       localStorage.ShareholderComment           =  "&lt;?php echo $ShareholderComment?&gt;";</v>
      </c>
      <c r="R73" t="str">
        <f t="shared" ref="R73" si="40">SUBSTITUTE(M73,"'","")&amp;" =  "&amp;"$_POST["&amp;F73&amp;"] "&amp;";"</f>
        <v>$ShareholderComment           =  $_POST['ShareholderComment'] ;</v>
      </c>
      <c r="S73" t="str">
        <f t="shared" si="36"/>
        <v xml:space="preserve">       localStorage.ShareholderComment           =  document.ShareholderForm.ShareholderComment.value;</v>
      </c>
      <c r="T73" t="str">
        <f t="shared" si="37"/>
        <v xml:space="preserve">         document.Shareholder.ShareholderComment.value =  localStorage.ShareholderComment;</v>
      </c>
      <c r="U73" t="s">
        <v>457</v>
      </c>
      <c r="V73" t="str">
        <f t="shared" si="38"/>
        <v xml:space="preserve">           ShareholderComment  VARCHAR(200) NOT NULL,</v>
      </c>
      <c r="W73" t="str">
        <f t="shared" si="29"/>
        <v xml:space="preserve">       ShareholderComment,</v>
      </c>
      <c r="X73" t="str">
        <f t="shared" si="30"/>
        <v xml:space="preserve">       '$ShareholderComment',</v>
      </c>
    </row>
    <row r="74" spans="1:24" x14ac:dyDescent="0.25">
      <c r="V74" t="s">
        <v>452</v>
      </c>
      <c r="W74" t="s">
        <v>453</v>
      </c>
      <c r="X74" t="s">
        <v>454</v>
      </c>
    </row>
    <row r="75" spans="1:24" x14ac:dyDescent="0.25">
      <c r="W75" t="s">
        <v>463</v>
      </c>
    </row>
  </sheetData>
  <pageMargins left="0.7" right="0.7" top="0.75" bottom="0.75" header="0.3" footer="0.3"/>
  <pageSetup paperSize="12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6"/>
  <sheetViews>
    <sheetView zoomScaleNormal="100" workbookViewId="0">
      <pane xSplit="2" ySplit="1" topLeftCell="AH45" activePane="bottomRight" state="frozen"/>
      <selection pane="topRight" activeCell="C1" sqref="C1"/>
      <selection pane="bottomLeft" activeCell="A2" sqref="A2"/>
      <selection pane="bottomRight" activeCell="AH56" sqref="AH56"/>
    </sheetView>
  </sheetViews>
  <sheetFormatPr defaultRowHeight="15" x14ac:dyDescent="0.25"/>
  <cols>
    <col min="2" max="2" width="46" bestFit="1" customWidth="1"/>
    <col min="3" max="3" width="8.140625" style="3" hidden="1" customWidth="1"/>
    <col min="4" max="5" width="9.85546875" hidden="1" customWidth="1"/>
    <col min="6" max="6" width="11.28515625" hidden="1" customWidth="1"/>
    <col min="7" max="8" width="28.28515625" hidden="1" customWidth="1"/>
    <col min="9" max="9" width="30.140625" customWidth="1"/>
    <col min="10" max="10" width="5.28515625" style="3" bestFit="1" customWidth="1"/>
    <col min="11" max="11" width="6.28515625" style="3" bestFit="1" customWidth="1"/>
    <col min="12" max="12" width="33.140625" style="14" bestFit="1" customWidth="1"/>
    <col min="13" max="13" width="35" bestFit="1" customWidth="1"/>
    <col min="14" max="14" width="5.28515625" style="3" bestFit="1" customWidth="1"/>
    <col min="15" max="15" width="6.28515625" style="3" bestFit="1" customWidth="1"/>
    <col min="16" max="16" width="33.140625" style="14" bestFit="1" customWidth="1"/>
    <col min="17" max="17" width="40.5703125" bestFit="1" customWidth="1"/>
    <col min="18" max="19" width="35" customWidth="1"/>
    <col min="20" max="20" width="5.28515625" bestFit="1" customWidth="1"/>
    <col min="21" max="21" width="6.28515625" style="3" bestFit="1" customWidth="1"/>
    <col min="22" max="22" width="45" bestFit="1" customWidth="1"/>
    <col min="23" max="23" width="20.85546875" bestFit="1" customWidth="1"/>
    <col min="24" max="24" width="36.7109375" bestFit="1" customWidth="1"/>
    <col min="25" max="25" width="77.140625" bestFit="1" customWidth="1"/>
    <col min="26" max="26" width="118.85546875" bestFit="1" customWidth="1"/>
    <col min="27" max="27" width="118.85546875" customWidth="1"/>
    <col min="28" max="28" width="98.5703125" bestFit="1" customWidth="1"/>
    <col min="29" max="29" width="71.85546875" customWidth="1"/>
    <col min="30" max="30" width="111.140625" bestFit="1" customWidth="1"/>
    <col min="31" max="31" width="111.140625" customWidth="1"/>
    <col min="32" max="32" width="20.85546875" customWidth="1"/>
    <col min="33" max="34" width="80.42578125" customWidth="1"/>
    <col min="35" max="35" width="46.85546875" bestFit="1" customWidth="1"/>
    <col min="36" max="36" width="55.7109375" bestFit="1" customWidth="1"/>
  </cols>
  <sheetData>
    <row r="1" spans="1:36" ht="37.5" x14ac:dyDescent="0.3">
      <c r="B1" s="2" t="s">
        <v>496</v>
      </c>
      <c r="C1" s="11" t="s">
        <v>498</v>
      </c>
      <c r="D1" s="11" t="s">
        <v>499</v>
      </c>
      <c r="E1" s="11"/>
      <c r="F1" s="11" t="s">
        <v>517</v>
      </c>
      <c r="G1" s="15" t="s">
        <v>500</v>
      </c>
      <c r="H1" s="15" t="s">
        <v>504</v>
      </c>
      <c r="I1" s="15" t="s">
        <v>575</v>
      </c>
      <c r="J1" s="12" t="s">
        <v>262</v>
      </c>
      <c r="K1" s="11" t="s">
        <v>307</v>
      </c>
      <c r="L1" s="10" t="s">
        <v>604</v>
      </c>
      <c r="M1" s="2" t="s">
        <v>251</v>
      </c>
      <c r="N1" s="12" t="s">
        <v>262</v>
      </c>
      <c r="O1" s="11" t="s">
        <v>307</v>
      </c>
      <c r="P1" s="10" t="s">
        <v>440</v>
      </c>
      <c r="Q1" s="2" t="s">
        <v>305</v>
      </c>
      <c r="R1" s="2" t="s">
        <v>304</v>
      </c>
      <c r="S1" s="2" t="s">
        <v>267</v>
      </c>
      <c r="T1" s="2" t="s">
        <v>262</v>
      </c>
      <c r="U1" s="11" t="s">
        <v>307</v>
      </c>
      <c r="V1" s="2" t="s">
        <v>309</v>
      </c>
      <c r="W1" s="2" t="s">
        <v>252</v>
      </c>
      <c r="X1" s="2" t="s">
        <v>306</v>
      </c>
      <c r="Y1" s="2" t="s">
        <v>276</v>
      </c>
      <c r="Z1" s="2" t="s">
        <v>310</v>
      </c>
      <c r="AA1" s="2" t="s">
        <v>844</v>
      </c>
      <c r="AB1" s="2" t="s">
        <v>278</v>
      </c>
      <c r="AC1" s="2" t="s">
        <v>277</v>
      </c>
      <c r="AD1" s="2" t="s">
        <v>279</v>
      </c>
      <c r="AE1" s="2" t="s">
        <v>280</v>
      </c>
      <c r="AF1" s="2" t="s">
        <v>259</v>
      </c>
      <c r="AG1" s="2" t="s">
        <v>311</v>
      </c>
      <c r="AH1" s="2" t="s">
        <v>312</v>
      </c>
      <c r="AI1" s="2" t="s">
        <v>312</v>
      </c>
    </row>
    <row r="2" spans="1:36" ht="18.75" x14ac:dyDescent="0.3">
      <c r="J2" s="12"/>
      <c r="K2" s="12"/>
      <c r="L2" s="13"/>
      <c r="M2" s="2"/>
      <c r="N2" s="12"/>
      <c r="O2" s="12"/>
      <c r="P2" s="13"/>
      <c r="Q2" s="2"/>
      <c r="R2" s="2"/>
      <c r="S2" s="2"/>
      <c r="T2" s="2"/>
      <c r="U2" s="1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1" t="str">
        <f>"       Create table LoanDataForm_analysis ( application_ref INT NOT NULL, company_reg_no VARCHAR(150) NOT NULL, loan_number INT NOT NULL,"</f>
        <v xml:space="preserve">       Create table LoanDataForm_analysis ( application_ref INT NOT NULL, company_reg_no VARCHAR(150) NOT NULL, loan_number INT NOT NULL,</v>
      </c>
      <c r="AH2" s="1" t="s">
        <v>606</v>
      </c>
      <c r="AI2" t="str">
        <f>"( application_ref, company_reg_no, loan_number, "</f>
        <v xml:space="preserve">( application_ref, company_reg_no, loan_number, </v>
      </c>
      <c r="AJ2" t="str">
        <f>"       ( '$application_ref', '$company_reg_no', '$loan_number', "</f>
        <v xml:space="preserve">       ( '$application_ref', '$company_reg_no', '$loan_number', </v>
      </c>
    </row>
    <row r="3" spans="1:36" x14ac:dyDescent="0.25">
      <c r="A3">
        <v>1</v>
      </c>
      <c r="B3" t="s">
        <v>497</v>
      </c>
      <c r="G3" t="s">
        <v>501</v>
      </c>
      <c r="I3" t="s">
        <v>464</v>
      </c>
      <c r="J3" s="3">
        <f>LEN(I3)</f>
        <v>9</v>
      </c>
      <c r="K3" s="3">
        <f t="shared" ref="K3:K34" si="0">MAX(J:J)</f>
        <v>30</v>
      </c>
      <c r="L3" s="14" t="str">
        <f>I3&amp;REPT(" ",K3-J3)</f>
        <v xml:space="preserve">loan_type                     </v>
      </c>
      <c r="M3" t="s">
        <v>464</v>
      </c>
      <c r="N3" s="3">
        <f>LEN(M3)</f>
        <v>9</v>
      </c>
      <c r="O3" s="3">
        <f t="shared" ref="O3:O34" si="1">MAX(N:N)</f>
        <v>21</v>
      </c>
      <c r="P3" s="14" t="str">
        <f>M3&amp;REPT(" ",O3-N3)</f>
        <v xml:space="preserve">loan_type            </v>
      </c>
      <c r="Q3" t="str">
        <f>"'"&amp;M3&amp;"'"</f>
        <v>'loan_type'</v>
      </c>
      <c r="R3" t="str">
        <f>"$"&amp;M3</f>
        <v>$loan_type</v>
      </c>
      <c r="S3" t="str">
        <f>"'"&amp;R3&amp;"'"</f>
        <v>'$loan_type'</v>
      </c>
      <c r="T3">
        <f>LEN(S3)</f>
        <v>12</v>
      </c>
      <c r="U3" s="3">
        <f t="shared" ref="U3:U34" si="2">MAX(T:T)</f>
        <v>24</v>
      </c>
      <c r="V3" s="9" t="str">
        <f>"localStorage."&amp;P3</f>
        <v xml:space="preserve">localStorage.loan_type            </v>
      </c>
      <c r="W3" s="7" t="s">
        <v>542</v>
      </c>
      <c r="X3" t="str">
        <f>S3&amp;REPT(" ",U3-T3)</f>
        <v xml:space="preserve">'$loan_type'            </v>
      </c>
      <c r="Y3" t="str">
        <f>SUBSTITUTE(X3,"'","")&amp;" = "&amp;"NULL"&amp;";" &amp; "// "&amp;W3</f>
        <v>$loan_type             = NULL;// Loan data</v>
      </c>
      <c r="Z3" t="str">
        <f>"       "&amp;V3&amp;" = "&amp;IF(RIGHT(M3,5)="Score",0,IF(RIGHT(M3,6)="Rating",CHAR(34)&amp;"Medium"&amp;CHAR(34),CHAR(34)&amp;CHAR(34)))&amp;";"</f>
        <v xml:space="preserve">       localStorage.loan_type             = "";</v>
      </c>
      <c r="AA3" t="str">
        <f>"         $"&amp;L3&amp;"       =  $row["&amp;CHAR(34)&amp;I3&amp;CHAR(34)&amp;"];"</f>
        <v xml:space="preserve">         $loan_type                            =  $row["loan_type"];</v>
      </c>
      <c r="AB3" t="str">
        <f>"         "&amp;V3&amp;" = '&lt;php? echo "&amp;SUBSTITUTE( S3,"'","")&amp;"?&gt;' ;"</f>
        <v xml:space="preserve">         localStorage.loan_type             = '&lt;php? echo $loan_type?&gt;' ;</v>
      </c>
      <c r="AC3" t="str">
        <f>SUBSTITUTE(X3,"'","")&amp;" =  "&amp;"$_POST["&amp;Q3&amp;"] "&amp;";"</f>
        <v>$loan_type             =  $_POST['loan_type'] ;</v>
      </c>
      <c r="AD3" t="str">
        <f t="shared" ref="AD3:AD34" si="3">"       "&amp;V3&amp;" =  document.LoanDataForm."&amp;M3&amp;".value;"</f>
        <v xml:space="preserve">       localStorage.loan_type             =  document.LoanDataForm.loan_type.value;</v>
      </c>
      <c r="AE3" t="str">
        <f t="shared" ref="AE3:AE34" si="4">"         document.LoanDataForm."&amp;M3&amp;".value"&amp;" =  "&amp;TRIM(V3)&amp;";"</f>
        <v xml:space="preserve">         document.LoanDataForm.loan_type.value =  localStorage.loan_type;</v>
      </c>
      <c r="AF3" t="s">
        <v>446</v>
      </c>
      <c r="AG3" t="str">
        <f xml:space="preserve"> "           "&amp;M3&amp;"  "&amp;AF3&amp;" NOT NULL,"</f>
        <v xml:space="preserve">           loan_type  VARCHAR(100) NOT NULL,</v>
      </c>
      <c r="AH3" t="str">
        <f>"       "&amp;L3&amp;" = "&amp;S3&amp;","</f>
        <v xml:space="preserve">       loan_type                      = '$loan_type',</v>
      </c>
      <c r="AI3" t="str">
        <f t="shared" ref="AI3:AI26" si="5">"       "&amp;M3&amp;","</f>
        <v xml:space="preserve">       loan_type,</v>
      </c>
      <c r="AJ3" t="str">
        <f t="shared" ref="AJ3:AJ26" si="6">"       "&amp;S3&amp;","</f>
        <v xml:space="preserve">       '$loan_type',</v>
      </c>
    </row>
    <row r="4" spans="1:36" x14ac:dyDescent="0.25">
      <c r="A4">
        <v>5</v>
      </c>
      <c r="B4" t="s">
        <v>502</v>
      </c>
      <c r="G4" t="s">
        <v>503</v>
      </c>
      <c r="H4" t="s">
        <v>505</v>
      </c>
      <c r="I4" t="s">
        <v>576</v>
      </c>
      <c r="J4" s="3">
        <f t="shared" ref="J4:J14" si="7">LEN(I4)</f>
        <v>21</v>
      </c>
      <c r="K4" s="3">
        <f t="shared" si="0"/>
        <v>30</v>
      </c>
      <c r="L4" s="14" t="str">
        <f t="shared" ref="L4:L55" si="8">I4&amp;REPT(" ",K4-J4)</f>
        <v xml:space="preserve">Loan_amount_requested         </v>
      </c>
      <c r="M4" t="s">
        <v>465</v>
      </c>
      <c r="N4" s="3">
        <f t="shared" ref="N4:N26" si="9">LEN(M4)</f>
        <v>11</v>
      </c>
      <c r="O4" s="3">
        <f t="shared" si="1"/>
        <v>21</v>
      </c>
      <c r="P4" s="14" t="str">
        <f t="shared" ref="P4:P26" si="10">M4&amp;REPT(" ",O4-N4)</f>
        <v xml:space="preserve">loan_amount          </v>
      </c>
      <c r="Q4" t="str">
        <f t="shared" ref="Q4:Q26" si="11">"'"&amp;M4&amp;"'"</f>
        <v>'loan_amount'</v>
      </c>
      <c r="R4" t="str">
        <f t="shared" ref="R4:R26" si="12">"$"&amp;M4</f>
        <v>$loan_amount</v>
      </c>
      <c r="S4" t="str">
        <f t="shared" ref="S4:S26" si="13">"'"&amp;R4&amp;"'"</f>
        <v>'$loan_amount'</v>
      </c>
      <c r="T4">
        <f t="shared" ref="T4:T26" si="14">LEN(S4)</f>
        <v>14</v>
      </c>
      <c r="U4" s="3">
        <f t="shared" si="2"/>
        <v>24</v>
      </c>
      <c r="V4" s="9" t="str">
        <f t="shared" ref="V4:V26" si="15">"localStorage."&amp;P4</f>
        <v xml:space="preserve">localStorage.loan_amount          </v>
      </c>
      <c r="W4" s="7" t="s">
        <v>542</v>
      </c>
      <c r="X4" t="str">
        <f t="shared" ref="X4:X26" si="16">S4&amp;REPT(" ",U4-T4)</f>
        <v xml:space="preserve">'$loan_amount'          </v>
      </c>
      <c r="Y4" t="str">
        <f t="shared" ref="Y4:Y54" si="17">SUBSTITUTE(X4,"'","")&amp;" = "&amp;"NULL"&amp;";" &amp; "// "&amp;W4</f>
        <v>$loan_amount           = NULL;// Loan data</v>
      </c>
      <c r="Z4" t="str">
        <f t="shared" ref="Z4:Z54" si="18">"       "&amp;V4&amp;" = "&amp;IF(RIGHT(M4,5)="Score",0,IF(RIGHT(M4,6)="Rating",CHAR(34)&amp;"Medium"&amp;CHAR(34),CHAR(34)&amp;CHAR(34)))&amp;";"</f>
        <v xml:space="preserve">       localStorage.loan_amount           = "";</v>
      </c>
      <c r="AA4" t="str">
        <f t="shared" ref="AA4:AA54" si="19">"         $"&amp;L4&amp;"       =  $row["&amp;CHAR(34)&amp;I4&amp;CHAR(34)&amp;"];"</f>
        <v xml:space="preserve">         $Loan_amount_requested                =  $row["Loan_amount_requested"];</v>
      </c>
      <c r="AB4" t="str">
        <f t="shared" ref="AB4:AB54" si="20">"         "&amp;V4&amp;" = '&lt;php? echo "&amp;SUBSTITUTE( S4,"'","")&amp;"?&gt;' ;"</f>
        <v xml:space="preserve">         localStorage.loan_amount           = '&lt;php? echo $loan_amount?&gt;' ;</v>
      </c>
      <c r="AC4" t="str">
        <f>SUBSTITUTE(X4,"'","")&amp;" =  "&amp;"str_replace(" &amp;CHAR(34)&amp;","&amp;CHAR(34)&amp;","&amp;CHAR(34)&amp;CHAR(34)&amp;",$_POST["&amp;Q4&amp;"]) "&amp;";"</f>
        <v>$loan_amount           =  str_replace(",","",$_POST['loan_amount']) ;</v>
      </c>
      <c r="AD4" t="str">
        <f t="shared" si="3"/>
        <v xml:space="preserve">       localStorage.loan_amount           =  document.LoanDataForm.loan_amount.value;</v>
      </c>
      <c r="AE4" t="str">
        <f t="shared" si="4"/>
        <v xml:space="preserve">         document.LoanDataForm.loan_amount.value =  localStorage.loan_amount;</v>
      </c>
      <c r="AF4" t="s">
        <v>449</v>
      </c>
      <c r="AG4" t="str">
        <f t="shared" ref="AG4:AG26" si="21" xml:space="preserve"> "           "&amp;M4&amp;"  "&amp;AF4&amp;" NOT NULL,"</f>
        <v xml:space="preserve">           loan_amount  FLOAT NOT NULL,</v>
      </c>
      <c r="AH4" t="str">
        <f t="shared" ref="AH4:AH54" si="22">"       "&amp;L4&amp;" = "&amp;S4&amp;","</f>
        <v xml:space="preserve">       Loan_amount_requested          = '$loan_amount',</v>
      </c>
      <c r="AI4" t="str">
        <f t="shared" si="5"/>
        <v xml:space="preserve">       loan_amount,</v>
      </c>
      <c r="AJ4" t="str">
        <f t="shared" si="6"/>
        <v xml:space="preserve">       '$loan_amount',</v>
      </c>
    </row>
    <row r="5" spans="1:36" x14ac:dyDescent="0.25">
      <c r="A5">
        <v>6</v>
      </c>
      <c r="B5" t="s">
        <v>506</v>
      </c>
      <c r="I5" t="s">
        <v>466</v>
      </c>
      <c r="J5" s="3">
        <f t="shared" si="7"/>
        <v>13</v>
      </c>
      <c r="K5" s="3">
        <f t="shared" si="0"/>
        <v>30</v>
      </c>
      <c r="L5" s="14" t="str">
        <f t="shared" si="8"/>
        <v xml:space="preserve">property_type                 </v>
      </c>
      <c r="M5" t="s">
        <v>466</v>
      </c>
      <c r="N5" s="3">
        <f t="shared" si="9"/>
        <v>13</v>
      </c>
      <c r="O5" s="3">
        <f t="shared" si="1"/>
        <v>21</v>
      </c>
      <c r="P5" s="14" t="str">
        <f t="shared" si="10"/>
        <v xml:space="preserve">property_type        </v>
      </c>
      <c r="Q5" t="str">
        <f t="shared" si="11"/>
        <v>'property_type'</v>
      </c>
      <c r="R5" t="str">
        <f t="shared" si="12"/>
        <v>$property_type</v>
      </c>
      <c r="S5" t="str">
        <f t="shared" si="13"/>
        <v>'$property_type'</v>
      </c>
      <c r="T5">
        <f t="shared" si="14"/>
        <v>16</v>
      </c>
      <c r="U5" s="3">
        <f t="shared" si="2"/>
        <v>24</v>
      </c>
      <c r="V5" s="9" t="str">
        <f t="shared" si="15"/>
        <v xml:space="preserve">localStorage.property_type        </v>
      </c>
      <c r="W5" s="7" t="s">
        <v>542</v>
      </c>
      <c r="X5" t="str">
        <f t="shared" si="16"/>
        <v xml:space="preserve">'$property_type'        </v>
      </c>
      <c r="Y5" t="str">
        <f t="shared" si="17"/>
        <v>$property_type         = NULL;// Loan data</v>
      </c>
      <c r="Z5" t="str">
        <f t="shared" si="18"/>
        <v xml:space="preserve">       localStorage.property_type         = "";</v>
      </c>
      <c r="AA5" t="str">
        <f t="shared" si="19"/>
        <v xml:space="preserve">         $property_type                        =  $row["property_type"];</v>
      </c>
      <c r="AB5" t="str">
        <f t="shared" si="20"/>
        <v xml:space="preserve">         localStorage.property_type         = '&lt;php? echo $property_type?&gt;' ;</v>
      </c>
      <c r="AC5" t="str">
        <f t="shared" ref="AC5:AC26" si="23">SUBSTITUTE(X5,"'","")&amp;" =  "&amp;"$_POST["&amp;Q5&amp;"] "&amp;";"</f>
        <v>$property_type         =  $_POST['property_type'] ;</v>
      </c>
      <c r="AD5" t="str">
        <f t="shared" si="3"/>
        <v xml:space="preserve">       localStorage.property_type         =  document.LoanDataForm.property_type.value;</v>
      </c>
      <c r="AE5" t="str">
        <f t="shared" si="4"/>
        <v xml:space="preserve">         document.LoanDataForm.property_type.value =  localStorage.property_type;</v>
      </c>
      <c r="AF5" t="s">
        <v>446</v>
      </c>
      <c r="AG5" t="str">
        <f t="shared" si="21"/>
        <v xml:space="preserve">           property_type  VARCHAR(100) NOT NULL,</v>
      </c>
      <c r="AH5" t="str">
        <f t="shared" si="22"/>
        <v xml:space="preserve">       property_type                  = '$property_type',</v>
      </c>
      <c r="AI5" t="str">
        <f t="shared" si="5"/>
        <v xml:space="preserve">       property_type,</v>
      </c>
      <c r="AJ5" t="str">
        <f t="shared" si="6"/>
        <v xml:space="preserve">       '$property_type',</v>
      </c>
    </row>
    <row r="6" spans="1:36" x14ac:dyDescent="0.25">
      <c r="A6">
        <v>7</v>
      </c>
      <c r="B6" t="s">
        <v>507</v>
      </c>
      <c r="D6">
        <f>1200000*40%/12</f>
        <v>40000</v>
      </c>
      <c r="I6" t="s">
        <v>467</v>
      </c>
      <c r="J6" s="3">
        <f t="shared" si="7"/>
        <v>17</v>
      </c>
      <c r="K6" s="3">
        <f t="shared" si="0"/>
        <v>30</v>
      </c>
      <c r="L6" s="14" t="str">
        <f t="shared" si="8"/>
        <v xml:space="preserve">open_market_value             </v>
      </c>
      <c r="M6" t="s">
        <v>467</v>
      </c>
      <c r="N6" s="3">
        <f t="shared" si="9"/>
        <v>17</v>
      </c>
      <c r="O6" s="3">
        <f t="shared" si="1"/>
        <v>21</v>
      </c>
      <c r="P6" s="14" t="str">
        <f t="shared" si="10"/>
        <v xml:space="preserve">open_market_value    </v>
      </c>
      <c r="Q6" t="str">
        <f t="shared" si="11"/>
        <v>'open_market_value'</v>
      </c>
      <c r="R6" t="str">
        <f t="shared" si="12"/>
        <v>$open_market_value</v>
      </c>
      <c r="S6" t="str">
        <f t="shared" si="13"/>
        <v>'$open_market_value'</v>
      </c>
      <c r="T6">
        <f t="shared" si="14"/>
        <v>20</v>
      </c>
      <c r="U6" s="3">
        <f t="shared" si="2"/>
        <v>24</v>
      </c>
      <c r="V6" s="9" t="str">
        <f t="shared" si="15"/>
        <v xml:space="preserve">localStorage.open_market_value    </v>
      </c>
      <c r="W6" s="7" t="s">
        <v>542</v>
      </c>
      <c r="X6" t="str">
        <f t="shared" si="16"/>
        <v xml:space="preserve">'$open_market_value'    </v>
      </c>
      <c r="Y6" t="str">
        <f t="shared" si="17"/>
        <v>$open_market_value     = NULL;// Loan data</v>
      </c>
      <c r="Z6" t="str">
        <f t="shared" si="18"/>
        <v xml:space="preserve">       localStorage.open_market_value     = "";</v>
      </c>
      <c r="AA6" t="str">
        <f t="shared" si="19"/>
        <v xml:space="preserve">         $open_market_value                    =  $row["open_market_value"];</v>
      </c>
      <c r="AB6" t="str">
        <f t="shared" si="20"/>
        <v xml:space="preserve">         localStorage.open_market_value     = '&lt;php? echo $open_market_value?&gt;' ;</v>
      </c>
      <c r="AC6" t="str">
        <f t="shared" si="23"/>
        <v>$open_market_value     =  $_POST['open_market_value'] ;</v>
      </c>
      <c r="AD6" t="str">
        <f t="shared" si="3"/>
        <v xml:space="preserve">       localStorage.open_market_value     =  document.LoanDataForm.open_market_value.value;</v>
      </c>
      <c r="AE6" t="str">
        <f t="shared" si="4"/>
        <v xml:space="preserve">         document.LoanDataForm.open_market_value.value =  localStorage.open_market_value;</v>
      </c>
      <c r="AF6" t="s">
        <v>447</v>
      </c>
      <c r="AG6" t="str">
        <f t="shared" si="21"/>
        <v xml:space="preserve">           open_market_value  DATE NOT NULL,</v>
      </c>
      <c r="AH6" t="str">
        <f t="shared" si="22"/>
        <v xml:space="preserve">       open_market_value              = '$open_market_value',</v>
      </c>
      <c r="AI6" t="str">
        <f t="shared" si="5"/>
        <v xml:space="preserve">       open_market_value,</v>
      </c>
      <c r="AJ6" t="str">
        <f t="shared" si="6"/>
        <v xml:space="preserve">       '$open_market_value',</v>
      </c>
    </row>
    <row r="7" spans="1:36" x14ac:dyDescent="0.25">
      <c r="A7">
        <v>8</v>
      </c>
      <c r="B7" t="s">
        <v>508</v>
      </c>
      <c r="I7" t="s">
        <v>577</v>
      </c>
      <c r="J7" s="3">
        <f t="shared" si="7"/>
        <v>23</v>
      </c>
      <c r="K7" s="3">
        <f t="shared" si="0"/>
        <v>30</v>
      </c>
      <c r="L7" s="14" t="str">
        <f t="shared" si="8"/>
        <v xml:space="preserve">loan_maturity_requested       </v>
      </c>
      <c r="M7" t="s">
        <v>468</v>
      </c>
      <c r="N7" s="3">
        <f t="shared" si="9"/>
        <v>13</v>
      </c>
      <c r="O7" s="3">
        <f t="shared" si="1"/>
        <v>21</v>
      </c>
      <c r="P7" s="14" t="str">
        <f t="shared" si="10"/>
        <v xml:space="preserve">loan_maturity        </v>
      </c>
      <c r="Q7" t="str">
        <f t="shared" si="11"/>
        <v>'loan_maturity'</v>
      </c>
      <c r="R7" t="str">
        <f t="shared" si="12"/>
        <v>$loan_maturity</v>
      </c>
      <c r="S7" t="str">
        <f t="shared" si="13"/>
        <v>'$loan_maturity'</v>
      </c>
      <c r="T7">
        <f t="shared" si="14"/>
        <v>16</v>
      </c>
      <c r="U7" s="3">
        <f t="shared" si="2"/>
        <v>24</v>
      </c>
      <c r="V7" s="9" t="str">
        <f t="shared" si="15"/>
        <v xml:space="preserve">localStorage.loan_maturity        </v>
      </c>
      <c r="W7" s="7" t="s">
        <v>542</v>
      </c>
      <c r="X7" t="str">
        <f t="shared" si="16"/>
        <v xml:space="preserve">'$loan_maturity'        </v>
      </c>
      <c r="Y7" t="str">
        <f t="shared" si="17"/>
        <v>$loan_maturity         = NULL;// Loan data</v>
      </c>
      <c r="Z7" t="str">
        <f t="shared" si="18"/>
        <v xml:space="preserve">       localStorage.loan_maturity         = "";</v>
      </c>
      <c r="AA7" t="str">
        <f t="shared" si="19"/>
        <v xml:space="preserve">         $loan_maturity_requested              =  $row["loan_maturity_requested"];</v>
      </c>
      <c r="AB7" t="str">
        <f t="shared" si="20"/>
        <v xml:space="preserve">         localStorage.loan_maturity         = '&lt;php? echo $loan_maturity?&gt;' ;</v>
      </c>
      <c r="AC7" t="str">
        <f t="shared" si="23"/>
        <v>$loan_maturity         =  $_POST['loan_maturity'] ;</v>
      </c>
      <c r="AD7" t="str">
        <f t="shared" si="3"/>
        <v xml:space="preserve">       localStorage.loan_maturity         =  document.LoanDataForm.loan_maturity.value;</v>
      </c>
      <c r="AE7" t="str">
        <f t="shared" si="4"/>
        <v xml:space="preserve">         document.LoanDataForm.loan_maturity.value =  localStorage.loan_maturity;</v>
      </c>
      <c r="AF7" t="s">
        <v>450</v>
      </c>
      <c r="AG7" t="str">
        <f t="shared" si="21"/>
        <v xml:space="preserve">           loan_maturity  INT NOT NULL,</v>
      </c>
      <c r="AH7" t="str">
        <f t="shared" si="22"/>
        <v xml:space="preserve">       loan_maturity_requested        = '$loan_maturity',</v>
      </c>
      <c r="AI7" t="str">
        <f t="shared" si="5"/>
        <v xml:space="preserve">       loan_maturity,</v>
      </c>
      <c r="AJ7" t="str">
        <f t="shared" si="6"/>
        <v xml:space="preserve">       '$loan_maturity',</v>
      </c>
    </row>
    <row r="8" spans="1:36" x14ac:dyDescent="0.25">
      <c r="A8">
        <v>9</v>
      </c>
      <c r="B8" t="s">
        <v>509</v>
      </c>
      <c r="I8" t="s">
        <v>581</v>
      </c>
      <c r="J8" s="3">
        <f t="shared" si="7"/>
        <v>19</v>
      </c>
      <c r="K8" s="3">
        <f t="shared" si="0"/>
        <v>30</v>
      </c>
      <c r="L8" s="14" t="str">
        <f t="shared" si="8"/>
        <v xml:space="preserve">rate_type_requested           </v>
      </c>
      <c r="M8" t="s">
        <v>469</v>
      </c>
      <c r="N8" s="3">
        <f t="shared" si="9"/>
        <v>9</v>
      </c>
      <c r="O8" s="3">
        <f t="shared" si="1"/>
        <v>21</v>
      </c>
      <c r="P8" s="14" t="str">
        <f t="shared" si="10"/>
        <v xml:space="preserve">rate_type            </v>
      </c>
      <c r="Q8" t="str">
        <f t="shared" si="11"/>
        <v>'rate_type'</v>
      </c>
      <c r="R8" t="str">
        <f t="shared" si="12"/>
        <v>$rate_type</v>
      </c>
      <c r="S8" t="str">
        <f t="shared" si="13"/>
        <v>'$rate_type'</v>
      </c>
      <c r="T8">
        <f t="shared" si="14"/>
        <v>12</v>
      </c>
      <c r="U8" s="3">
        <f t="shared" si="2"/>
        <v>24</v>
      </c>
      <c r="V8" s="9" t="str">
        <f t="shared" si="15"/>
        <v xml:space="preserve">localStorage.rate_type            </v>
      </c>
      <c r="W8" s="7" t="s">
        <v>542</v>
      </c>
      <c r="X8" t="str">
        <f t="shared" si="16"/>
        <v xml:space="preserve">'$rate_type'            </v>
      </c>
      <c r="Y8" t="str">
        <f t="shared" si="17"/>
        <v>$rate_type             = NULL;// Loan data</v>
      </c>
      <c r="Z8" t="str">
        <f t="shared" si="18"/>
        <v xml:space="preserve">       localStorage.rate_type             = "";</v>
      </c>
      <c r="AA8" t="str">
        <f t="shared" si="19"/>
        <v xml:space="preserve">         $rate_type_requested                  =  $row["rate_type_requested"];</v>
      </c>
      <c r="AB8" t="str">
        <f t="shared" si="20"/>
        <v xml:space="preserve">         localStorage.rate_type             = '&lt;php? echo $rate_type?&gt;' ;</v>
      </c>
      <c r="AC8" t="str">
        <f t="shared" si="23"/>
        <v>$rate_type             =  $_POST['rate_type'] ;</v>
      </c>
      <c r="AD8" t="str">
        <f t="shared" si="3"/>
        <v xml:space="preserve">       localStorage.rate_type             =  document.LoanDataForm.rate_type.value;</v>
      </c>
      <c r="AE8" t="str">
        <f t="shared" si="4"/>
        <v xml:space="preserve">         document.LoanDataForm.rate_type.value =  localStorage.rate_type;</v>
      </c>
      <c r="AF8" t="s">
        <v>450</v>
      </c>
      <c r="AG8" t="str">
        <f t="shared" si="21"/>
        <v xml:space="preserve">           rate_type  INT NOT NULL,</v>
      </c>
      <c r="AH8" t="str">
        <f t="shared" si="22"/>
        <v xml:space="preserve">       rate_type_requested            = '$rate_type',</v>
      </c>
      <c r="AI8" t="str">
        <f t="shared" si="5"/>
        <v xml:space="preserve">       rate_type,</v>
      </c>
      <c r="AJ8" t="str">
        <f t="shared" si="6"/>
        <v xml:space="preserve">       '$rate_type',</v>
      </c>
    </row>
    <row r="9" spans="1:36" x14ac:dyDescent="0.25">
      <c r="A9">
        <v>10</v>
      </c>
      <c r="B9" t="s">
        <v>510</v>
      </c>
      <c r="G9" t="s">
        <v>503</v>
      </c>
      <c r="I9" t="s">
        <v>616</v>
      </c>
      <c r="J9" s="3">
        <f t="shared" si="7"/>
        <v>21</v>
      </c>
      <c r="K9" s="3">
        <f t="shared" si="0"/>
        <v>30</v>
      </c>
      <c r="L9" s="14" t="str">
        <f t="shared" si="8"/>
        <v xml:space="preserve">current_interest_rate         </v>
      </c>
      <c r="M9" t="s">
        <v>470</v>
      </c>
      <c r="N9" s="3">
        <f t="shared" si="9"/>
        <v>5</v>
      </c>
      <c r="O9" s="3">
        <f t="shared" si="1"/>
        <v>21</v>
      </c>
      <c r="P9" s="14" t="str">
        <f t="shared" si="10"/>
        <v xml:space="preserve">irate                </v>
      </c>
      <c r="Q9" t="str">
        <f t="shared" si="11"/>
        <v>'irate'</v>
      </c>
      <c r="R9" t="str">
        <f t="shared" si="12"/>
        <v>$irate</v>
      </c>
      <c r="S9" t="str">
        <f t="shared" si="13"/>
        <v>'$irate'</v>
      </c>
      <c r="T9">
        <f t="shared" si="14"/>
        <v>8</v>
      </c>
      <c r="U9" s="3">
        <f t="shared" si="2"/>
        <v>24</v>
      </c>
      <c r="V9" s="9" t="str">
        <f t="shared" si="15"/>
        <v xml:space="preserve">localStorage.irate                </v>
      </c>
      <c r="W9" s="7" t="s">
        <v>542</v>
      </c>
      <c r="X9" t="str">
        <f t="shared" si="16"/>
        <v xml:space="preserve">'$irate'                </v>
      </c>
      <c r="Y9" t="str">
        <f t="shared" si="17"/>
        <v>$irate                 = NULL;// Loan data</v>
      </c>
      <c r="Z9" t="str">
        <f t="shared" si="18"/>
        <v xml:space="preserve">       localStorage.irate                 = "";</v>
      </c>
      <c r="AA9" t="str">
        <f t="shared" si="19"/>
        <v xml:space="preserve">         $current_interest_rate                =  $row["current_interest_rate"];</v>
      </c>
      <c r="AB9" t="str">
        <f t="shared" si="20"/>
        <v xml:space="preserve">         localStorage.irate                 = '&lt;php? echo $irate?&gt;' ;</v>
      </c>
      <c r="AC9" t="str">
        <f t="shared" si="23"/>
        <v>$irate                 =  $_POST['irate'] ;</v>
      </c>
      <c r="AD9" t="str">
        <f t="shared" si="3"/>
        <v xml:space="preserve">       localStorage.irate                 =  document.LoanDataForm.irate.value;</v>
      </c>
      <c r="AE9" t="str">
        <f t="shared" si="4"/>
        <v xml:space="preserve">         document.LoanDataForm.irate.value =  localStorage.irate;</v>
      </c>
      <c r="AF9" t="s">
        <v>450</v>
      </c>
      <c r="AG9" t="str">
        <f t="shared" si="21"/>
        <v xml:space="preserve">           irate  INT NOT NULL,</v>
      </c>
      <c r="AH9" t="str">
        <f t="shared" si="22"/>
        <v xml:space="preserve">       current_interest_rate          = '$irate',</v>
      </c>
      <c r="AI9" t="str">
        <f t="shared" si="5"/>
        <v xml:space="preserve">       irate,</v>
      </c>
      <c r="AJ9" t="str">
        <f t="shared" si="6"/>
        <v xml:space="preserve">       '$irate',</v>
      </c>
    </row>
    <row r="10" spans="1:36" x14ac:dyDescent="0.25">
      <c r="A10">
        <v>11</v>
      </c>
      <c r="B10" t="s">
        <v>511</v>
      </c>
      <c r="I10" t="s">
        <v>578</v>
      </c>
      <c r="J10" s="3">
        <f t="shared" si="7"/>
        <v>26</v>
      </c>
      <c r="K10" s="3">
        <f t="shared" si="0"/>
        <v>30</v>
      </c>
      <c r="L10" s="14" t="str">
        <f t="shared" si="8"/>
        <v xml:space="preserve">insurance_replacement_cost    </v>
      </c>
      <c r="M10" t="s">
        <v>471</v>
      </c>
      <c r="N10" s="3">
        <f t="shared" si="9"/>
        <v>21</v>
      </c>
      <c r="O10" s="3">
        <f t="shared" si="1"/>
        <v>21</v>
      </c>
      <c r="P10" s="14" t="str">
        <f t="shared" si="10"/>
        <v>insurance_replacement</v>
      </c>
      <c r="Q10" t="str">
        <f t="shared" si="11"/>
        <v>'insurance_replacement'</v>
      </c>
      <c r="R10" t="str">
        <f t="shared" si="12"/>
        <v>$insurance_replacement</v>
      </c>
      <c r="S10" t="str">
        <f t="shared" si="13"/>
        <v>'$insurance_replacement'</v>
      </c>
      <c r="T10">
        <f t="shared" si="14"/>
        <v>24</v>
      </c>
      <c r="U10" s="3">
        <f t="shared" si="2"/>
        <v>24</v>
      </c>
      <c r="V10" s="9" t="str">
        <f t="shared" si="15"/>
        <v>localStorage.insurance_replacement</v>
      </c>
      <c r="W10" s="7" t="s">
        <v>542</v>
      </c>
      <c r="X10" t="str">
        <f t="shared" si="16"/>
        <v>'$insurance_replacement'</v>
      </c>
      <c r="Y10" t="str">
        <f t="shared" si="17"/>
        <v>$insurance_replacement = NULL;// Loan data</v>
      </c>
      <c r="Z10" t="str">
        <f t="shared" si="18"/>
        <v xml:space="preserve">       localStorage.insurance_replacement = "";</v>
      </c>
      <c r="AA10" t="str">
        <f t="shared" si="19"/>
        <v xml:space="preserve">         $insurance_replacement_cost           =  $row["insurance_replacement_cost"];</v>
      </c>
      <c r="AB10" t="str">
        <f t="shared" si="20"/>
        <v xml:space="preserve">         localStorage.insurance_replacement = '&lt;php? echo $insurance_replacement?&gt;' ;</v>
      </c>
      <c r="AC10" t="str">
        <f t="shared" si="23"/>
        <v>$insurance_replacement =  $_POST['insurance_replacement'] ;</v>
      </c>
      <c r="AD10" t="str">
        <f t="shared" si="3"/>
        <v xml:space="preserve">       localStorage.insurance_replacement =  document.LoanDataForm.insurance_replacement.value;</v>
      </c>
      <c r="AE10" t="str">
        <f t="shared" si="4"/>
        <v xml:space="preserve">         document.LoanDataForm.insurance_replacement.value =  localStorage.insurance_replacement;</v>
      </c>
      <c r="AF10" t="s">
        <v>450</v>
      </c>
      <c r="AG10" t="str">
        <f t="shared" si="21"/>
        <v xml:space="preserve">           insurance_replacement  INT NOT NULL,</v>
      </c>
      <c r="AH10" t="str">
        <f t="shared" si="22"/>
        <v xml:space="preserve">       insurance_replacement_cost     = '$insurance_replacement',</v>
      </c>
      <c r="AI10" t="str">
        <f t="shared" si="5"/>
        <v xml:space="preserve">       insurance_replacement,</v>
      </c>
      <c r="AJ10" t="str">
        <f t="shared" si="6"/>
        <v xml:space="preserve">       '$insurance_replacement',</v>
      </c>
    </row>
    <row r="11" spans="1:36" x14ac:dyDescent="0.25">
      <c r="A11">
        <v>12</v>
      </c>
      <c r="B11" t="s">
        <v>512</v>
      </c>
      <c r="E11" t="s">
        <v>514</v>
      </c>
      <c r="H11" t="s">
        <v>513</v>
      </c>
      <c r="I11" t="s">
        <v>617</v>
      </c>
      <c r="J11" s="3">
        <f t="shared" si="7"/>
        <v>27</v>
      </c>
      <c r="K11" s="3">
        <f t="shared" si="0"/>
        <v>30</v>
      </c>
      <c r="L11" s="14" t="str">
        <f t="shared" si="8"/>
        <v xml:space="preserve">estimated_insurance_premium   </v>
      </c>
      <c r="M11" t="s">
        <v>472</v>
      </c>
      <c r="N11" s="3">
        <f t="shared" si="9"/>
        <v>17</v>
      </c>
      <c r="O11" s="3">
        <f t="shared" si="1"/>
        <v>21</v>
      </c>
      <c r="P11" s="14" t="str">
        <f t="shared" si="10"/>
        <v xml:space="preserve">insurance_premium    </v>
      </c>
      <c r="Q11" t="str">
        <f t="shared" si="11"/>
        <v>'insurance_premium'</v>
      </c>
      <c r="R11" t="str">
        <f t="shared" si="12"/>
        <v>$insurance_premium</v>
      </c>
      <c r="S11" t="str">
        <f t="shared" si="13"/>
        <v>'$insurance_premium'</v>
      </c>
      <c r="T11">
        <f t="shared" si="14"/>
        <v>20</v>
      </c>
      <c r="U11" s="3">
        <f t="shared" si="2"/>
        <v>24</v>
      </c>
      <c r="V11" s="9" t="str">
        <f t="shared" si="15"/>
        <v xml:space="preserve">localStorage.insurance_premium    </v>
      </c>
      <c r="W11" s="7" t="s">
        <v>542</v>
      </c>
      <c r="X11" t="str">
        <f t="shared" si="16"/>
        <v xml:space="preserve">'$insurance_premium'    </v>
      </c>
      <c r="Y11" t="str">
        <f t="shared" si="17"/>
        <v>$insurance_premium     = NULL;// Loan data</v>
      </c>
      <c r="Z11" t="str">
        <f t="shared" si="18"/>
        <v xml:space="preserve">       localStorage.insurance_premium     = "";</v>
      </c>
      <c r="AA11" t="str">
        <f t="shared" si="19"/>
        <v xml:space="preserve">         $estimated_insurance_premium          =  $row["estimated_insurance_premium"];</v>
      </c>
      <c r="AB11" t="str">
        <f t="shared" si="20"/>
        <v xml:space="preserve">         localStorage.insurance_premium     = '&lt;php? echo $insurance_premium?&gt;' ;</v>
      </c>
      <c r="AC11" t="str">
        <f t="shared" si="23"/>
        <v>$insurance_premium     =  $_POST['insurance_premium'] ;</v>
      </c>
      <c r="AD11" t="str">
        <f t="shared" si="3"/>
        <v xml:space="preserve">       localStorage.insurance_premium     =  document.LoanDataForm.insurance_premium.value;</v>
      </c>
      <c r="AE11" t="str">
        <f t="shared" si="4"/>
        <v xml:space="preserve">         document.LoanDataForm.insurance_premium.value =  localStorage.insurance_premium;</v>
      </c>
      <c r="AF11" t="s">
        <v>451</v>
      </c>
      <c r="AG11" t="str">
        <f t="shared" si="21"/>
        <v xml:space="preserve">           insurance_premium  VARCHAR(3) NOT NULL,</v>
      </c>
      <c r="AH11" t="str">
        <f t="shared" si="22"/>
        <v xml:space="preserve">       estimated_insurance_premium    = '$insurance_premium',</v>
      </c>
      <c r="AI11" t="str">
        <f t="shared" si="5"/>
        <v xml:space="preserve">       insurance_premium,</v>
      </c>
      <c r="AJ11" t="str">
        <f t="shared" si="6"/>
        <v xml:space="preserve">       '$insurance_premium',</v>
      </c>
    </row>
    <row r="12" spans="1:36" x14ac:dyDescent="0.25">
      <c r="A12">
        <v>13</v>
      </c>
      <c r="B12" t="s">
        <v>515</v>
      </c>
      <c r="E12" t="s">
        <v>514</v>
      </c>
      <c r="H12" t="s">
        <v>505</v>
      </c>
      <c r="I12" t="s">
        <v>582</v>
      </c>
      <c r="J12" s="3">
        <f t="shared" si="7"/>
        <v>20</v>
      </c>
      <c r="K12" s="3">
        <f t="shared" si="0"/>
        <v>30</v>
      </c>
      <c r="L12" s="14" t="str">
        <f t="shared" si="8"/>
        <v xml:space="preserve">estimated_instalment          </v>
      </c>
      <c r="M12" t="s">
        <v>473</v>
      </c>
      <c r="N12" s="3">
        <f t="shared" si="9"/>
        <v>16</v>
      </c>
      <c r="O12" s="3">
        <f t="shared" si="1"/>
        <v>21</v>
      </c>
      <c r="P12" s="14" t="str">
        <f t="shared" si="10"/>
        <v xml:space="preserve">loan_installment     </v>
      </c>
      <c r="Q12" t="str">
        <f t="shared" si="11"/>
        <v>'loan_installment'</v>
      </c>
      <c r="R12" t="str">
        <f>"$"&amp;M12</f>
        <v>$loan_installment</v>
      </c>
      <c r="S12" t="str">
        <f t="shared" si="13"/>
        <v>'$loan_installment'</v>
      </c>
      <c r="T12">
        <f t="shared" si="14"/>
        <v>19</v>
      </c>
      <c r="U12" s="3">
        <f t="shared" si="2"/>
        <v>24</v>
      </c>
      <c r="V12" s="9" t="str">
        <f t="shared" si="15"/>
        <v xml:space="preserve">localStorage.loan_installment     </v>
      </c>
      <c r="W12" s="7" t="s">
        <v>542</v>
      </c>
      <c r="X12" t="str">
        <f t="shared" si="16"/>
        <v xml:space="preserve">'$loan_installment'     </v>
      </c>
      <c r="Y12" t="str">
        <f t="shared" si="17"/>
        <v>$loan_installment      = NULL;// Loan data</v>
      </c>
      <c r="Z12" t="str">
        <f t="shared" si="18"/>
        <v xml:space="preserve">       localStorage.loan_installment      = "";</v>
      </c>
      <c r="AA12" t="str">
        <f t="shared" si="19"/>
        <v xml:space="preserve">         $estimated_instalment                 =  $row["estimated_instalment"];</v>
      </c>
      <c r="AB12" t="str">
        <f t="shared" si="20"/>
        <v xml:space="preserve">         localStorage.loan_installment      = '&lt;php? echo $loan_installment?&gt;' ;</v>
      </c>
      <c r="AC12" t="str">
        <f t="shared" si="23"/>
        <v>$loan_installment      =  $_POST['loan_installment'] ;</v>
      </c>
      <c r="AD12" t="str">
        <f t="shared" si="3"/>
        <v xml:space="preserve">       localStorage.loan_installment      =  document.LoanDataForm.loan_installment.value;</v>
      </c>
      <c r="AE12" t="str">
        <f t="shared" si="4"/>
        <v xml:space="preserve">         document.LoanDataForm.loan_installment.value =  localStorage.loan_installment;</v>
      </c>
      <c r="AF12" t="s">
        <v>451</v>
      </c>
      <c r="AG12" t="str">
        <f t="shared" si="21"/>
        <v xml:space="preserve">           loan_installment  VARCHAR(3) NOT NULL,</v>
      </c>
      <c r="AH12" t="str">
        <f t="shared" si="22"/>
        <v xml:space="preserve">       estimated_instalment           = '$loan_installment',</v>
      </c>
      <c r="AI12" t="str">
        <f t="shared" si="5"/>
        <v xml:space="preserve">       loan_installment,</v>
      </c>
      <c r="AJ12" t="str">
        <f t="shared" si="6"/>
        <v xml:space="preserve">       '$loan_installment',</v>
      </c>
    </row>
    <row r="13" spans="1:36" x14ac:dyDescent="0.25">
      <c r="A13">
        <v>14</v>
      </c>
      <c r="B13" t="s">
        <v>516</v>
      </c>
      <c r="E13" t="s">
        <v>514</v>
      </c>
      <c r="F13" t="s">
        <v>518</v>
      </c>
      <c r="G13" t="s">
        <v>519</v>
      </c>
      <c r="I13" t="s">
        <v>583</v>
      </c>
      <c r="J13" s="3">
        <f t="shared" si="7"/>
        <v>30</v>
      </c>
      <c r="K13" s="3">
        <f t="shared" si="0"/>
        <v>30</v>
      </c>
      <c r="L13" s="14" t="str">
        <f t="shared" si="8"/>
        <v>estimated_instalment_insurance</v>
      </c>
      <c r="M13" t="s">
        <v>474</v>
      </c>
      <c r="N13" s="3">
        <f t="shared" si="9"/>
        <v>16</v>
      </c>
      <c r="O13" s="3">
        <f t="shared" si="1"/>
        <v>21</v>
      </c>
      <c r="P13" s="14" t="str">
        <f t="shared" si="10"/>
        <v xml:space="preserve">loanandinsurance     </v>
      </c>
      <c r="Q13" t="str">
        <f t="shared" si="11"/>
        <v>'loanandinsurance'</v>
      </c>
      <c r="R13" t="str">
        <f t="shared" si="12"/>
        <v>$loanandinsurance</v>
      </c>
      <c r="S13" t="str">
        <f t="shared" si="13"/>
        <v>'$loanandinsurance'</v>
      </c>
      <c r="T13">
        <f t="shared" si="14"/>
        <v>19</v>
      </c>
      <c r="U13" s="3">
        <f t="shared" si="2"/>
        <v>24</v>
      </c>
      <c r="V13" s="9" t="str">
        <f t="shared" si="15"/>
        <v xml:space="preserve">localStorage.loanandinsurance     </v>
      </c>
      <c r="W13" s="7" t="s">
        <v>542</v>
      </c>
      <c r="X13" t="str">
        <f t="shared" si="16"/>
        <v xml:space="preserve">'$loanandinsurance'     </v>
      </c>
      <c r="Y13" t="str">
        <f t="shared" si="17"/>
        <v>$loanandinsurance      = NULL;// Loan data</v>
      </c>
      <c r="Z13" t="str">
        <f t="shared" si="18"/>
        <v xml:space="preserve">       localStorage.loanandinsurance      = "";</v>
      </c>
      <c r="AA13" t="str">
        <f t="shared" si="19"/>
        <v xml:space="preserve">         $estimated_instalment_insurance       =  $row["estimated_instalment_insurance"];</v>
      </c>
      <c r="AB13" t="str">
        <f t="shared" si="20"/>
        <v xml:space="preserve">         localStorage.loanandinsurance      = '&lt;php? echo $loanandinsurance?&gt;' ;</v>
      </c>
      <c r="AC13" t="str">
        <f t="shared" si="23"/>
        <v>$loanandinsurance      =  $_POST['loanandinsurance'] ;</v>
      </c>
      <c r="AD13" t="str">
        <f t="shared" si="3"/>
        <v xml:space="preserve">       localStorage.loanandinsurance      =  document.LoanDataForm.loanandinsurance.value;</v>
      </c>
      <c r="AE13" t="str">
        <f t="shared" si="4"/>
        <v xml:space="preserve">         document.LoanDataForm.loanandinsurance.value =  localStorage.loanandinsurance;</v>
      </c>
      <c r="AF13" t="s">
        <v>449</v>
      </c>
      <c r="AG13" t="str">
        <f t="shared" si="21"/>
        <v xml:space="preserve">           loanandinsurance  FLOAT NOT NULL,</v>
      </c>
      <c r="AH13" t="str">
        <f t="shared" si="22"/>
        <v xml:space="preserve">       estimated_instalment_insurance = '$loanandinsurance',</v>
      </c>
      <c r="AI13" t="str">
        <f t="shared" si="5"/>
        <v xml:space="preserve">       loanandinsurance,</v>
      </c>
      <c r="AJ13" t="str">
        <f t="shared" si="6"/>
        <v xml:space="preserve">       '$loanandinsurance',</v>
      </c>
    </row>
    <row r="14" spans="1:36" x14ac:dyDescent="0.25">
      <c r="A14">
        <v>15</v>
      </c>
      <c r="B14" t="s">
        <v>520</v>
      </c>
      <c r="E14" t="s">
        <v>514</v>
      </c>
      <c r="F14" t="s">
        <v>543</v>
      </c>
      <c r="I14" t="s">
        <v>579</v>
      </c>
      <c r="J14" s="3">
        <f t="shared" si="7"/>
        <v>20</v>
      </c>
      <c r="K14" s="3">
        <f t="shared" si="0"/>
        <v>30</v>
      </c>
      <c r="L14" s="14" t="str">
        <f t="shared" si="8"/>
        <v xml:space="preserve">loan_to_value_policy          </v>
      </c>
      <c r="M14" t="s">
        <v>475</v>
      </c>
      <c r="N14" s="3">
        <f t="shared" si="9"/>
        <v>10</v>
      </c>
      <c r="O14" s="3">
        <f t="shared" si="1"/>
        <v>21</v>
      </c>
      <c r="P14" s="14" t="str">
        <f t="shared" si="10"/>
        <v xml:space="preserve">ltv_policy           </v>
      </c>
      <c r="Q14" t="str">
        <f t="shared" si="11"/>
        <v>'ltv_policy'</v>
      </c>
      <c r="R14" t="str">
        <f t="shared" si="12"/>
        <v>$ltv_policy</v>
      </c>
      <c r="S14" t="str">
        <f t="shared" si="13"/>
        <v>'$ltv_policy'</v>
      </c>
      <c r="T14">
        <f t="shared" si="14"/>
        <v>13</v>
      </c>
      <c r="U14" s="3">
        <f t="shared" si="2"/>
        <v>24</v>
      </c>
      <c r="V14" s="9" t="str">
        <f t="shared" si="15"/>
        <v xml:space="preserve">localStorage.ltv_policy           </v>
      </c>
      <c r="W14" s="7" t="s">
        <v>542</v>
      </c>
      <c r="X14" t="str">
        <f t="shared" si="16"/>
        <v xml:space="preserve">'$ltv_policy'           </v>
      </c>
      <c r="Y14" t="str">
        <f t="shared" si="17"/>
        <v>$ltv_policy            = NULL;// Loan data</v>
      </c>
      <c r="Z14" t="str">
        <f t="shared" si="18"/>
        <v xml:space="preserve">       localStorage.ltv_policy            = "";</v>
      </c>
      <c r="AA14" t="str">
        <f t="shared" si="19"/>
        <v xml:space="preserve">         $loan_to_value_policy                 =  $row["loan_to_value_policy"];</v>
      </c>
      <c r="AB14" t="str">
        <f t="shared" si="20"/>
        <v xml:space="preserve">         localStorage.ltv_policy            = '&lt;php? echo $ltv_policy?&gt;' ;</v>
      </c>
      <c r="AC14" t="str">
        <f t="shared" si="23"/>
        <v>$ltv_policy            =  $_POST['ltv_policy'] ;</v>
      </c>
      <c r="AD14" t="str">
        <f t="shared" si="3"/>
        <v xml:space="preserve">       localStorage.ltv_policy            =  document.LoanDataForm.ltv_policy.value;</v>
      </c>
      <c r="AE14" t="str">
        <f t="shared" si="4"/>
        <v xml:space="preserve">         document.LoanDataForm.ltv_policy.value =  localStorage.ltv_policy;</v>
      </c>
      <c r="AF14" t="s">
        <v>446</v>
      </c>
      <c r="AG14" t="str">
        <f t="shared" si="21"/>
        <v xml:space="preserve">           ltv_policy  VARCHAR(100) NOT NULL,</v>
      </c>
      <c r="AH14" t="str">
        <f t="shared" si="22"/>
        <v xml:space="preserve">       loan_to_value_policy           = '$ltv_policy',</v>
      </c>
      <c r="AI14" t="str">
        <f t="shared" si="5"/>
        <v xml:space="preserve">       ltv_policy,</v>
      </c>
      <c r="AJ14" t="str">
        <f t="shared" si="6"/>
        <v xml:space="preserve">       '$ltv_policy',</v>
      </c>
    </row>
    <row r="15" spans="1:36" x14ac:dyDescent="0.25">
      <c r="A15">
        <v>16</v>
      </c>
      <c r="B15" t="s">
        <v>544</v>
      </c>
      <c r="E15" t="s">
        <v>514</v>
      </c>
      <c r="F15" t="s">
        <v>545</v>
      </c>
      <c r="I15" t="s">
        <v>580</v>
      </c>
      <c r="J15" s="3">
        <f t="shared" ref="J15" si="24">LEN(I15)</f>
        <v>13</v>
      </c>
      <c r="K15" s="3">
        <f t="shared" si="0"/>
        <v>30</v>
      </c>
      <c r="L15" s="14" t="str">
        <f t="shared" ref="L15" si="25">I15&amp;REPT(" ",K15-J15)</f>
        <v xml:space="preserve">loan_to_value                 </v>
      </c>
      <c r="M15" t="s">
        <v>476</v>
      </c>
      <c r="N15" s="3">
        <f t="shared" ref="N15" si="26">LEN(M15)</f>
        <v>3</v>
      </c>
      <c r="O15" s="3">
        <f t="shared" si="1"/>
        <v>21</v>
      </c>
      <c r="P15" s="14" t="str">
        <f t="shared" ref="P15" si="27">M15&amp;REPT(" ",O15-N15)</f>
        <v xml:space="preserve">ltv                  </v>
      </c>
      <c r="Q15" t="str">
        <f t="shared" ref="Q15" si="28">"'"&amp;M15&amp;"'"</f>
        <v>'ltv'</v>
      </c>
      <c r="R15" t="str">
        <f t="shared" ref="R15" si="29">"$"&amp;M15</f>
        <v>$ltv</v>
      </c>
      <c r="S15" t="str">
        <f t="shared" ref="S15" si="30">"'"&amp;R15&amp;"'"</f>
        <v>'$ltv'</v>
      </c>
      <c r="T15">
        <f t="shared" ref="T15" si="31">LEN(S15)</f>
        <v>6</v>
      </c>
      <c r="U15" s="3">
        <f t="shared" si="2"/>
        <v>24</v>
      </c>
      <c r="V15" s="9" t="str">
        <f t="shared" ref="V15" si="32">"localStorage."&amp;P15</f>
        <v xml:space="preserve">localStorage.ltv                  </v>
      </c>
      <c r="W15" s="7" t="s">
        <v>542</v>
      </c>
      <c r="X15" t="str">
        <f t="shared" ref="X15" si="33">S15&amp;REPT(" ",U15-T15)</f>
        <v xml:space="preserve">'$ltv'                  </v>
      </c>
      <c r="Y15" t="str">
        <f t="shared" si="17"/>
        <v>$ltv                   = NULL;// Loan data</v>
      </c>
      <c r="Z15" t="str">
        <f t="shared" si="18"/>
        <v xml:space="preserve">       localStorage.ltv                   = "";</v>
      </c>
      <c r="AA15" t="str">
        <f t="shared" si="19"/>
        <v xml:space="preserve">         $loan_to_value                        =  $row["loan_to_value"];</v>
      </c>
      <c r="AB15" t="str">
        <f t="shared" si="20"/>
        <v xml:space="preserve">         localStorage.ltv                   = '&lt;php? echo $ltv?&gt;' ;</v>
      </c>
      <c r="AC15" t="str">
        <f t="shared" ref="AC15" si="34">SUBSTITUTE(X15,"'","")&amp;" =  "&amp;"$_POST["&amp;Q15&amp;"] "&amp;";"</f>
        <v>$ltv                   =  $_POST['ltv'] ;</v>
      </c>
      <c r="AD15" t="str">
        <f t="shared" si="3"/>
        <v xml:space="preserve">       localStorage.ltv                   =  document.LoanDataForm.ltv.value;</v>
      </c>
      <c r="AE15" t="str">
        <f t="shared" si="4"/>
        <v xml:space="preserve">         document.LoanDataForm.ltv.value =  localStorage.ltv;</v>
      </c>
      <c r="AF15" t="s">
        <v>446</v>
      </c>
      <c r="AG15" t="str">
        <f t="shared" ref="AG15" si="35" xml:space="preserve"> "           "&amp;M15&amp;"  "&amp;AF15&amp;" NOT NULL,"</f>
        <v xml:space="preserve">           ltv  VARCHAR(100) NOT NULL,</v>
      </c>
      <c r="AH15" t="str">
        <f t="shared" ref="AH15" si="36">"       "&amp;L15&amp;" = "&amp;S15&amp;","</f>
        <v xml:space="preserve">       loan_to_value                  = '$ltv',</v>
      </c>
      <c r="AI15" t="str">
        <f t="shared" si="5"/>
        <v xml:space="preserve">       ltv,</v>
      </c>
      <c r="AJ15" t="str">
        <f t="shared" si="6"/>
        <v xml:space="preserve">       '$ltv',</v>
      </c>
    </row>
    <row r="16" spans="1:36" x14ac:dyDescent="0.25">
      <c r="A16">
        <v>19</v>
      </c>
      <c r="B16" t="s">
        <v>521</v>
      </c>
      <c r="I16" t="s">
        <v>584</v>
      </c>
      <c r="J16" s="3">
        <f t="shared" ref="J16:J55" si="37">LEN(I16)</f>
        <v>15</v>
      </c>
      <c r="K16" s="3">
        <f t="shared" si="0"/>
        <v>30</v>
      </c>
      <c r="L16" s="14" t="str">
        <f t="shared" si="8"/>
        <v xml:space="preserve">monthly_payment               </v>
      </c>
      <c r="M16" t="s">
        <v>477</v>
      </c>
      <c r="N16" s="3">
        <f t="shared" si="9"/>
        <v>4</v>
      </c>
      <c r="O16" s="3">
        <f t="shared" si="1"/>
        <v>21</v>
      </c>
      <c r="P16" s="14" t="str">
        <f t="shared" si="10"/>
        <v xml:space="preserve">rent                 </v>
      </c>
      <c r="Q16" t="str">
        <f t="shared" si="11"/>
        <v>'rent'</v>
      </c>
      <c r="R16" t="str">
        <f t="shared" si="12"/>
        <v>$rent</v>
      </c>
      <c r="S16" t="str">
        <f t="shared" si="13"/>
        <v>'$rent'</v>
      </c>
      <c r="T16">
        <f t="shared" si="14"/>
        <v>7</v>
      </c>
      <c r="U16" s="3">
        <f t="shared" si="2"/>
        <v>24</v>
      </c>
      <c r="V16" s="9" t="str">
        <f t="shared" si="15"/>
        <v xml:space="preserve">localStorage.rent                 </v>
      </c>
      <c r="W16" s="7" t="s">
        <v>542</v>
      </c>
      <c r="X16" t="str">
        <f t="shared" si="16"/>
        <v xml:space="preserve">'$rent'                 </v>
      </c>
      <c r="Y16" t="str">
        <f t="shared" si="17"/>
        <v>$rent                  = NULL;// Loan data</v>
      </c>
      <c r="Z16" t="str">
        <f t="shared" si="18"/>
        <v xml:space="preserve">       localStorage.rent                  = "";</v>
      </c>
      <c r="AA16" t="str">
        <f t="shared" si="19"/>
        <v xml:space="preserve">         $monthly_payment                      =  $row["monthly_payment"];</v>
      </c>
      <c r="AB16" t="str">
        <f t="shared" si="20"/>
        <v xml:space="preserve">         localStorage.rent                  = '&lt;php? echo $rent?&gt;' ;</v>
      </c>
      <c r="AC16" t="str">
        <f t="shared" si="23"/>
        <v>$rent                  =  $_POST['rent'] ;</v>
      </c>
      <c r="AD16" t="str">
        <f t="shared" si="3"/>
        <v xml:space="preserve">       localStorage.rent                  =  document.LoanDataForm.rent.value;</v>
      </c>
      <c r="AE16" t="str">
        <f t="shared" si="4"/>
        <v xml:space="preserve">         document.LoanDataForm.rent.value =  localStorage.rent;</v>
      </c>
      <c r="AF16" t="s">
        <v>449</v>
      </c>
      <c r="AG16" t="str">
        <f t="shared" si="21"/>
        <v xml:space="preserve">           rent  FLOAT NOT NULL,</v>
      </c>
      <c r="AH16" t="str">
        <f t="shared" si="22"/>
        <v xml:space="preserve">       monthly_payment                = '$rent',</v>
      </c>
      <c r="AI16" t="str">
        <f t="shared" si="5"/>
        <v xml:space="preserve">       rent,</v>
      </c>
      <c r="AJ16" t="str">
        <f t="shared" si="6"/>
        <v xml:space="preserve">       '$rent',</v>
      </c>
    </row>
    <row r="17" spans="1:36" x14ac:dyDescent="0.25">
      <c r="A17">
        <v>20</v>
      </c>
      <c r="B17" t="s">
        <v>522</v>
      </c>
      <c r="I17" t="s">
        <v>618</v>
      </c>
      <c r="J17" s="3">
        <f t="shared" si="37"/>
        <v>19</v>
      </c>
      <c r="K17" s="3">
        <f t="shared" si="0"/>
        <v>30</v>
      </c>
      <c r="L17" s="14" t="str">
        <f t="shared" si="8"/>
        <v xml:space="preserve">age_of_relationship           </v>
      </c>
      <c r="M17" t="s">
        <v>478</v>
      </c>
      <c r="N17" s="3">
        <f t="shared" si="9"/>
        <v>12</v>
      </c>
      <c r="O17" s="3">
        <f t="shared" si="1"/>
        <v>21</v>
      </c>
      <c r="P17" s="14" t="str">
        <f t="shared" si="10"/>
        <v xml:space="preserve">relationship         </v>
      </c>
      <c r="Q17" t="str">
        <f t="shared" si="11"/>
        <v>'relationship'</v>
      </c>
      <c r="R17" t="str">
        <f t="shared" si="12"/>
        <v>$relationship</v>
      </c>
      <c r="S17" t="str">
        <f t="shared" si="13"/>
        <v>'$relationship'</v>
      </c>
      <c r="T17">
        <f t="shared" si="14"/>
        <v>15</v>
      </c>
      <c r="U17" s="3">
        <f t="shared" si="2"/>
        <v>24</v>
      </c>
      <c r="V17" s="9" t="str">
        <f t="shared" si="15"/>
        <v xml:space="preserve">localStorage.relationship         </v>
      </c>
      <c r="W17" s="7" t="s">
        <v>542</v>
      </c>
      <c r="X17" t="str">
        <f t="shared" si="16"/>
        <v xml:space="preserve">'$relationship'         </v>
      </c>
      <c r="Y17" t="str">
        <f t="shared" si="17"/>
        <v>$relationship          = NULL;// Loan data</v>
      </c>
      <c r="Z17" t="str">
        <f t="shared" si="18"/>
        <v xml:space="preserve">       localStorage.relationship          = "";</v>
      </c>
      <c r="AA17" t="str">
        <f t="shared" si="19"/>
        <v xml:space="preserve">         $age_of_relationship                  =  $row["age_of_relationship"];</v>
      </c>
      <c r="AB17" t="str">
        <f t="shared" si="20"/>
        <v xml:space="preserve">         localStorage.relationship          = '&lt;php? echo $relationship?&gt;' ;</v>
      </c>
      <c r="AC17" t="str">
        <f t="shared" si="23"/>
        <v>$relationship          =  $_POST['relationship'] ;</v>
      </c>
      <c r="AD17" t="str">
        <f t="shared" si="3"/>
        <v xml:space="preserve">       localStorage.relationship          =  document.LoanDataForm.relationship.value;</v>
      </c>
      <c r="AE17" t="str">
        <f t="shared" si="4"/>
        <v xml:space="preserve">         document.LoanDataForm.relationship.value =  localStorage.relationship;</v>
      </c>
      <c r="AF17" t="s">
        <v>446</v>
      </c>
      <c r="AG17" t="str">
        <f t="shared" si="21"/>
        <v xml:space="preserve">           relationship  VARCHAR(100) NOT NULL,</v>
      </c>
      <c r="AH17" t="str">
        <f t="shared" si="22"/>
        <v xml:space="preserve">       age_of_relationship            = '$relationship',</v>
      </c>
      <c r="AI17" t="str">
        <f t="shared" si="5"/>
        <v xml:space="preserve">       relationship,</v>
      </c>
      <c r="AJ17" t="str">
        <f t="shared" si="6"/>
        <v xml:space="preserve">       '$relationship',</v>
      </c>
    </row>
    <row r="18" spans="1:36" x14ac:dyDescent="0.25">
      <c r="A18">
        <v>21</v>
      </c>
      <c r="B18" t="s">
        <v>523</v>
      </c>
      <c r="I18" t="s">
        <v>619</v>
      </c>
      <c r="J18" s="3">
        <f t="shared" si="37"/>
        <v>15</v>
      </c>
      <c r="K18" s="3">
        <f t="shared" si="0"/>
        <v>30</v>
      </c>
      <c r="L18" s="14" t="str">
        <f t="shared" si="8"/>
        <v xml:space="preserve">savings_Account               </v>
      </c>
      <c r="M18" t="s">
        <v>479</v>
      </c>
      <c r="N18" s="3">
        <f t="shared" si="9"/>
        <v>7</v>
      </c>
      <c r="O18" s="3">
        <f t="shared" si="1"/>
        <v>21</v>
      </c>
      <c r="P18" s="14" t="str">
        <f t="shared" si="10"/>
        <v xml:space="preserve">Savings              </v>
      </c>
      <c r="Q18" t="str">
        <f t="shared" si="11"/>
        <v>'Savings'</v>
      </c>
      <c r="R18" t="str">
        <f t="shared" si="12"/>
        <v>$Savings</v>
      </c>
      <c r="S18" t="str">
        <f t="shared" si="13"/>
        <v>'$Savings'</v>
      </c>
      <c r="T18">
        <f t="shared" si="14"/>
        <v>10</v>
      </c>
      <c r="U18" s="3">
        <f t="shared" si="2"/>
        <v>24</v>
      </c>
      <c r="V18" s="9" t="str">
        <f t="shared" si="15"/>
        <v xml:space="preserve">localStorage.Savings              </v>
      </c>
      <c r="W18" s="7" t="s">
        <v>542</v>
      </c>
      <c r="X18" t="str">
        <f t="shared" si="16"/>
        <v xml:space="preserve">'$Savings'              </v>
      </c>
      <c r="Y18" t="str">
        <f t="shared" si="17"/>
        <v>$Savings               = NULL;// Loan data</v>
      </c>
      <c r="Z18" t="str">
        <f t="shared" si="18"/>
        <v xml:space="preserve">       localStorage.Savings               = "";</v>
      </c>
      <c r="AA18" t="str">
        <f t="shared" si="19"/>
        <v xml:space="preserve">         $savings_Account                      =  $row["savings_Account"];</v>
      </c>
      <c r="AB18" t="str">
        <f t="shared" si="20"/>
        <v xml:space="preserve">         localStorage.Savings               = '&lt;php? echo $Savings?&gt;' ;</v>
      </c>
      <c r="AC18" t="str">
        <f t="shared" si="23"/>
        <v>$Savings               =  $_POST['Savings'] ;</v>
      </c>
      <c r="AD18" t="str">
        <f t="shared" si="3"/>
        <v xml:space="preserve">       localStorage.Savings               =  document.LoanDataForm.Savings.value;</v>
      </c>
      <c r="AE18" t="str">
        <f t="shared" si="4"/>
        <v xml:space="preserve">         document.LoanDataForm.Savings.value =  localStorage.Savings;</v>
      </c>
      <c r="AF18" t="s">
        <v>447</v>
      </c>
      <c r="AG18" t="str">
        <f t="shared" si="21"/>
        <v xml:space="preserve">           Savings  DATE NOT NULL,</v>
      </c>
      <c r="AH18" t="str">
        <f t="shared" si="22"/>
        <v xml:space="preserve">       savings_Account                = '$Savings',</v>
      </c>
      <c r="AI18" t="str">
        <f t="shared" si="5"/>
        <v xml:space="preserve">       Savings,</v>
      </c>
      <c r="AJ18" t="str">
        <f t="shared" si="6"/>
        <v xml:space="preserve">       '$Savings',</v>
      </c>
    </row>
    <row r="19" spans="1:36" x14ac:dyDescent="0.25">
      <c r="A19">
        <v>22</v>
      </c>
      <c r="B19" t="s">
        <v>524</v>
      </c>
      <c r="I19" t="s">
        <v>620</v>
      </c>
      <c r="J19" s="3">
        <f t="shared" si="37"/>
        <v>15</v>
      </c>
      <c r="K19" s="3">
        <f t="shared" si="0"/>
        <v>30</v>
      </c>
      <c r="L19" s="14" t="str">
        <f t="shared" si="8"/>
        <v xml:space="preserve">deposit_Account               </v>
      </c>
      <c r="M19" t="s">
        <v>480</v>
      </c>
      <c r="N19" s="3">
        <f t="shared" si="9"/>
        <v>7</v>
      </c>
      <c r="O19" s="3">
        <f t="shared" si="1"/>
        <v>21</v>
      </c>
      <c r="P19" s="14" t="str">
        <f t="shared" si="10"/>
        <v xml:space="preserve">Deposit              </v>
      </c>
      <c r="Q19" t="str">
        <f t="shared" si="11"/>
        <v>'Deposit'</v>
      </c>
      <c r="R19" t="str">
        <f t="shared" si="12"/>
        <v>$Deposit</v>
      </c>
      <c r="S19" t="str">
        <f t="shared" si="13"/>
        <v>'$Deposit'</v>
      </c>
      <c r="T19">
        <f t="shared" si="14"/>
        <v>10</v>
      </c>
      <c r="U19" s="3">
        <f t="shared" si="2"/>
        <v>24</v>
      </c>
      <c r="V19" s="9" t="str">
        <f t="shared" si="15"/>
        <v xml:space="preserve">localStorage.Deposit              </v>
      </c>
      <c r="W19" s="7" t="s">
        <v>542</v>
      </c>
      <c r="X19" t="str">
        <f t="shared" si="16"/>
        <v xml:space="preserve">'$Deposit'              </v>
      </c>
      <c r="Y19" t="str">
        <f t="shared" si="17"/>
        <v>$Deposit               = NULL;// Loan data</v>
      </c>
      <c r="Z19" t="str">
        <f t="shared" si="18"/>
        <v xml:space="preserve">       localStorage.Deposit               = "";</v>
      </c>
      <c r="AA19" t="str">
        <f t="shared" si="19"/>
        <v xml:space="preserve">         $deposit_Account                      =  $row["deposit_Account"];</v>
      </c>
      <c r="AB19" t="str">
        <f t="shared" si="20"/>
        <v xml:space="preserve">         localStorage.Deposit               = '&lt;php? echo $Deposit?&gt;' ;</v>
      </c>
      <c r="AC19" t="str">
        <f t="shared" si="23"/>
        <v>$Deposit               =  $_POST['Deposit'] ;</v>
      </c>
      <c r="AD19" t="str">
        <f t="shared" si="3"/>
        <v xml:space="preserve">       localStorage.Deposit               =  document.LoanDataForm.Deposit.value;</v>
      </c>
      <c r="AE19" t="str">
        <f t="shared" si="4"/>
        <v xml:space="preserve">         document.LoanDataForm.Deposit.value =  localStorage.Deposit;</v>
      </c>
      <c r="AF19" t="s">
        <v>450</v>
      </c>
      <c r="AG19" t="str">
        <f t="shared" si="21"/>
        <v xml:space="preserve">           Deposit  INT NOT NULL,</v>
      </c>
      <c r="AH19" t="str">
        <f t="shared" si="22"/>
        <v xml:space="preserve">       deposit_Account                = '$Deposit',</v>
      </c>
      <c r="AI19" t="str">
        <f t="shared" si="5"/>
        <v xml:space="preserve">       Deposit,</v>
      </c>
      <c r="AJ19" t="str">
        <f t="shared" si="6"/>
        <v xml:space="preserve">       '$Deposit',</v>
      </c>
    </row>
    <row r="20" spans="1:36" x14ac:dyDescent="0.25">
      <c r="A20">
        <v>23</v>
      </c>
      <c r="B20" t="s">
        <v>525</v>
      </c>
      <c r="I20" t="s">
        <v>621</v>
      </c>
      <c r="J20" s="3">
        <f t="shared" si="37"/>
        <v>13</v>
      </c>
      <c r="K20" s="3">
        <f t="shared" si="0"/>
        <v>30</v>
      </c>
      <c r="L20" s="14" t="str">
        <f t="shared" si="8"/>
        <v xml:space="preserve">share_Account                 </v>
      </c>
      <c r="M20" t="s">
        <v>481</v>
      </c>
      <c r="N20" s="3">
        <f t="shared" si="9"/>
        <v>5</v>
      </c>
      <c r="O20" s="3">
        <f t="shared" si="1"/>
        <v>21</v>
      </c>
      <c r="P20" s="14" t="str">
        <f t="shared" si="10"/>
        <v xml:space="preserve">Share                </v>
      </c>
      <c r="Q20" t="str">
        <f t="shared" si="11"/>
        <v>'Share'</v>
      </c>
      <c r="R20" t="str">
        <f t="shared" si="12"/>
        <v>$Share</v>
      </c>
      <c r="S20" t="str">
        <f t="shared" si="13"/>
        <v>'$Share'</v>
      </c>
      <c r="T20">
        <f t="shared" si="14"/>
        <v>8</v>
      </c>
      <c r="U20" s="3">
        <f t="shared" si="2"/>
        <v>24</v>
      </c>
      <c r="V20" s="9" t="str">
        <f t="shared" si="15"/>
        <v xml:space="preserve">localStorage.Share                </v>
      </c>
      <c r="W20" s="7" t="s">
        <v>542</v>
      </c>
      <c r="X20" t="str">
        <f t="shared" si="16"/>
        <v xml:space="preserve">'$Share'                </v>
      </c>
      <c r="Y20" t="str">
        <f t="shared" si="17"/>
        <v>$Share                 = NULL;// Loan data</v>
      </c>
      <c r="Z20" t="str">
        <f t="shared" si="18"/>
        <v xml:space="preserve">       localStorage.Share                 = "";</v>
      </c>
      <c r="AA20" t="str">
        <f t="shared" si="19"/>
        <v xml:space="preserve">         $share_Account                        =  $row["share_Account"];</v>
      </c>
      <c r="AB20" t="str">
        <f t="shared" si="20"/>
        <v xml:space="preserve">         localStorage.Share                 = '&lt;php? echo $Share?&gt;' ;</v>
      </c>
      <c r="AC20" t="str">
        <f t="shared" si="23"/>
        <v>$Share                 =  $_POST['Share'] ;</v>
      </c>
      <c r="AD20" t="str">
        <f t="shared" si="3"/>
        <v xml:space="preserve">       localStorage.Share                 =  document.LoanDataForm.Share.value;</v>
      </c>
      <c r="AE20" t="str">
        <f t="shared" si="4"/>
        <v xml:space="preserve">         document.LoanDataForm.Share.value =  localStorage.Share;</v>
      </c>
      <c r="AF20" t="s">
        <v>450</v>
      </c>
      <c r="AG20" t="str">
        <f t="shared" si="21"/>
        <v xml:space="preserve">           Share  INT NOT NULL,</v>
      </c>
      <c r="AH20" t="str">
        <f t="shared" si="22"/>
        <v xml:space="preserve">       share_Account                  = '$Share',</v>
      </c>
      <c r="AI20" t="str">
        <f t="shared" si="5"/>
        <v xml:space="preserve">       Share,</v>
      </c>
      <c r="AJ20" t="str">
        <f t="shared" si="6"/>
        <v xml:space="preserve">       '$Share',</v>
      </c>
    </row>
    <row r="21" spans="1:36" x14ac:dyDescent="0.25">
      <c r="A21">
        <v>24</v>
      </c>
      <c r="B21" t="s">
        <v>526</v>
      </c>
      <c r="I21" t="s">
        <v>622</v>
      </c>
      <c r="J21" s="3">
        <f t="shared" si="37"/>
        <v>8</v>
      </c>
      <c r="K21" s="3">
        <f t="shared" si="0"/>
        <v>30</v>
      </c>
      <c r="L21" s="14" t="str">
        <f t="shared" si="8"/>
        <v xml:space="preserve">ST_Loans                      </v>
      </c>
      <c r="M21" t="s">
        <v>482</v>
      </c>
      <c r="N21" s="3">
        <f t="shared" si="9"/>
        <v>2</v>
      </c>
      <c r="O21" s="3">
        <f t="shared" si="1"/>
        <v>21</v>
      </c>
      <c r="P21" s="14" t="str">
        <f t="shared" si="10"/>
        <v xml:space="preserve">ST                   </v>
      </c>
      <c r="Q21" t="str">
        <f t="shared" si="11"/>
        <v>'ST'</v>
      </c>
      <c r="R21" t="str">
        <f t="shared" si="12"/>
        <v>$ST</v>
      </c>
      <c r="S21" t="str">
        <f t="shared" si="13"/>
        <v>'$ST'</v>
      </c>
      <c r="T21">
        <f t="shared" si="14"/>
        <v>5</v>
      </c>
      <c r="U21" s="3">
        <f t="shared" si="2"/>
        <v>24</v>
      </c>
      <c r="V21" s="9" t="str">
        <f t="shared" si="15"/>
        <v xml:space="preserve">localStorage.ST                   </v>
      </c>
      <c r="W21" s="7" t="s">
        <v>542</v>
      </c>
      <c r="X21" t="str">
        <f t="shared" si="16"/>
        <v xml:space="preserve">'$ST'                   </v>
      </c>
      <c r="Y21" t="str">
        <f t="shared" si="17"/>
        <v>$ST                    = NULL;// Loan data</v>
      </c>
      <c r="Z21" t="str">
        <f t="shared" si="18"/>
        <v xml:space="preserve">       localStorage.ST                    = "";</v>
      </c>
      <c r="AA21" t="str">
        <f t="shared" si="19"/>
        <v xml:space="preserve">         $ST_Loans                             =  $row["ST_Loans"];</v>
      </c>
      <c r="AB21" t="str">
        <f t="shared" si="20"/>
        <v xml:space="preserve">         localStorage.ST                    = '&lt;php? echo $ST?&gt;' ;</v>
      </c>
      <c r="AC21" t="str">
        <f t="shared" si="23"/>
        <v>$ST                    =  $_POST['ST'] ;</v>
      </c>
      <c r="AD21" t="str">
        <f t="shared" si="3"/>
        <v xml:space="preserve">       localStorage.ST                    =  document.LoanDataForm.ST.value;</v>
      </c>
      <c r="AE21" t="str">
        <f t="shared" si="4"/>
        <v xml:space="preserve">         document.LoanDataForm.ST.value =  localStorage.ST;</v>
      </c>
      <c r="AF21" t="s">
        <v>450</v>
      </c>
      <c r="AG21" t="str">
        <f t="shared" si="21"/>
        <v xml:space="preserve">           ST  INT NOT NULL,</v>
      </c>
      <c r="AH21" t="str">
        <f t="shared" si="22"/>
        <v xml:space="preserve">       ST_Loans                       = '$ST',</v>
      </c>
      <c r="AI21" t="str">
        <f t="shared" si="5"/>
        <v xml:space="preserve">       ST,</v>
      </c>
      <c r="AJ21" t="str">
        <f t="shared" si="6"/>
        <v xml:space="preserve">       '$ST',</v>
      </c>
    </row>
    <row r="22" spans="1:36" x14ac:dyDescent="0.25">
      <c r="A22">
        <v>25</v>
      </c>
      <c r="B22" t="s">
        <v>527</v>
      </c>
      <c r="I22" t="s">
        <v>623</v>
      </c>
      <c r="J22" s="3">
        <f t="shared" si="37"/>
        <v>9</v>
      </c>
      <c r="K22" s="3">
        <f t="shared" si="0"/>
        <v>30</v>
      </c>
      <c r="L22" s="14" t="str">
        <f t="shared" si="8"/>
        <v xml:space="preserve">mortgages                     </v>
      </c>
      <c r="M22" t="s">
        <v>483</v>
      </c>
      <c r="N22" s="3">
        <f t="shared" si="9"/>
        <v>9</v>
      </c>
      <c r="O22" s="3">
        <f t="shared" si="1"/>
        <v>21</v>
      </c>
      <c r="P22" s="14" t="str">
        <f t="shared" si="10"/>
        <v xml:space="preserve">Mortgages            </v>
      </c>
      <c r="Q22" t="str">
        <f t="shared" si="11"/>
        <v>'Mortgages'</v>
      </c>
      <c r="R22" t="str">
        <f t="shared" si="12"/>
        <v>$Mortgages</v>
      </c>
      <c r="S22" t="str">
        <f t="shared" si="13"/>
        <v>'$Mortgages'</v>
      </c>
      <c r="T22">
        <f t="shared" si="14"/>
        <v>12</v>
      </c>
      <c r="U22" s="3">
        <f t="shared" si="2"/>
        <v>24</v>
      </c>
      <c r="V22" s="9" t="str">
        <f t="shared" si="15"/>
        <v xml:space="preserve">localStorage.Mortgages            </v>
      </c>
      <c r="W22" s="7" t="s">
        <v>542</v>
      </c>
      <c r="X22" t="str">
        <f t="shared" si="16"/>
        <v xml:space="preserve">'$Mortgages'            </v>
      </c>
      <c r="Y22" t="str">
        <f t="shared" si="17"/>
        <v>$Mortgages             = NULL;// Loan data</v>
      </c>
      <c r="Z22" t="str">
        <f t="shared" si="18"/>
        <v xml:space="preserve">       localStorage.Mortgages             = "";</v>
      </c>
      <c r="AA22" t="str">
        <f t="shared" si="19"/>
        <v xml:space="preserve">         $mortgages                            =  $row["mortgages"];</v>
      </c>
      <c r="AB22" t="str">
        <f t="shared" si="20"/>
        <v xml:space="preserve">         localStorage.Mortgages             = '&lt;php? echo $Mortgages?&gt;' ;</v>
      </c>
      <c r="AC22" t="str">
        <f t="shared" si="23"/>
        <v>$Mortgages             =  $_POST['Mortgages'] ;</v>
      </c>
      <c r="AD22" t="str">
        <f t="shared" si="3"/>
        <v xml:space="preserve">       localStorage.Mortgages             =  document.LoanDataForm.Mortgages.value;</v>
      </c>
      <c r="AE22" t="str">
        <f t="shared" si="4"/>
        <v xml:space="preserve">         document.LoanDataForm.Mortgages.value =  localStorage.Mortgages;</v>
      </c>
      <c r="AF22" t="s">
        <v>450</v>
      </c>
      <c r="AG22" t="str">
        <f t="shared" si="21"/>
        <v xml:space="preserve">           Mortgages  INT NOT NULL,</v>
      </c>
      <c r="AH22" t="str">
        <f t="shared" si="22"/>
        <v xml:space="preserve">       mortgages                      = '$Mortgages',</v>
      </c>
      <c r="AI22" t="str">
        <f t="shared" si="5"/>
        <v xml:space="preserve">       Mortgages,</v>
      </c>
      <c r="AJ22" t="str">
        <f t="shared" si="6"/>
        <v xml:space="preserve">       '$Mortgages',</v>
      </c>
    </row>
    <row r="23" spans="1:36" x14ac:dyDescent="0.25">
      <c r="A23">
        <v>26</v>
      </c>
      <c r="B23" t="s">
        <v>528</v>
      </c>
      <c r="I23" t="s">
        <v>484</v>
      </c>
      <c r="J23" s="3">
        <f t="shared" si="37"/>
        <v>18</v>
      </c>
      <c r="K23" s="3">
        <f t="shared" si="0"/>
        <v>30</v>
      </c>
      <c r="L23" s="14" t="str">
        <f t="shared" si="8"/>
        <v xml:space="preserve">total_bbs_products            </v>
      </c>
      <c r="M23" t="s">
        <v>484</v>
      </c>
      <c r="N23" s="3">
        <f t="shared" si="9"/>
        <v>18</v>
      </c>
      <c r="O23" s="3">
        <f t="shared" si="1"/>
        <v>21</v>
      </c>
      <c r="P23" s="14" t="str">
        <f t="shared" si="10"/>
        <v xml:space="preserve">total_bbs_products   </v>
      </c>
      <c r="Q23" t="str">
        <f t="shared" si="11"/>
        <v>'total_bbs_products'</v>
      </c>
      <c r="R23" t="str">
        <f t="shared" si="12"/>
        <v>$total_bbs_products</v>
      </c>
      <c r="S23" t="str">
        <f t="shared" si="13"/>
        <v>'$total_bbs_products'</v>
      </c>
      <c r="T23">
        <f t="shared" si="14"/>
        <v>21</v>
      </c>
      <c r="U23" s="3">
        <f t="shared" si="2"/>
        <v>24</v>
      </c>
      <c r="V23" s="9" t="str">
        <f t="shared" si="15"/>
        <v xml:space="preserve">localStorage.total_bbs_products   </v>
      </c>
      <c r="W23" s="7" t="s">
        <v>542</v>
      </c>
      <c r="X23" t="str">
        <f t="shared" si="16"/>
        <v xml:space="preserve">'$total_bbs_products'   </v>
      </c>
      <c r="Y23" t="str">
        <f t="shared" si="17"/>
        <v>$total_bbs_products    = NULL;// Loan data</v>
      </c>
      <c r="Z23" t="str">
        <f t="shared" si="18"/>
        <v xml:space="preserve">       localStorage.total_bbs_products    = "";</v>
      </c>
      <c r="AA23" t="str">
        <f t="shared" si="19"/>
        <v xml:space="preserve">         $total_bbs_products                   =  $row["total_bbs_products"];</v>
      </c>
      <c r="AB23" t="str">
        <f t="shared" si="20"/>
        <v xml:space="preserve">         localStorage.total_bbs_products    = '&lt;php? echo $total_bbs_products?&gt;' ;</v>
      </c>
      <c r="AC23" t="str">
        <f t="shared" si="23"/>
        <v>$total_bbs_products    =  $_POST['total_bbs_products'] ;</v>
      </c>
      <c r="AD23" t="str">
        <f t="shared" si="3"/>
        <v xml:space="preserve">       localStorage.total_bbs_products    =  document.LoanDataForm.total_bbs_products.value;</v>
      </c>
      <c r="AE23" t="str">
        <f t="shared" si="4"/>
        <v xml:space="preserve">         document.LoanDataForm.total_bbs_products.value =  localStorage.total_bbs_products;</v>
      </c>
      <c r="AF23" t="s">
        <v>451</v>
      </c>
      <c r="AG23" t="str">
        <f t="shared" si="21"/>
        <v xml:space="preserve">           total_bbs_products  VARCHAR(3) NOT NULL,</v>
      </c>
      <c r="AH23" t="str">
        <f t="shared" si="22"/>
        <v xml:space="preserve">       total_bbs_products             = '$total_bbs_products',</v>
      </c>
      <c r="AI23" t="str">
        <f t="shared" si="5"/>
        <v xml:space="preserve">       total_bbs_products,</v>
      </c>
      <c r="AJ23" t="str">
        <f t="shared" si="6"/>
        <v xml:space="preserve">       '$total_bbs_products',</v>
      </c>
    </row>
    <row r="24" spans="1:36" x14ac:dyDescent="0.25">
      <c r="A24">
        <v>27</v>
      </c>
      <c r="B24" t="s">
        <v>529</v>
      </c>
      <c r="I24" t="s">
        <v>624</v>
      </c>
      <c r="J24" s="3">
        <f t="shared" si="37"/>
        <v>19</v>
      </c>
      <c r="K24" s="3">
        <f t="shared" si="0"/>
        <v>30</v>
      </c>
      <c r="L24" s="14" t="str">
        <f t="shared" si="8"/>
        <v xml:space="preserve">bbs_arreas_12months           </v>
      </c>
      <c r="M24" t="s">
        <v>485</v>
      </c>
      <c r="N24" s="3">
        <f t="shared" si="9"/>
        <v>12</v>
      </c>
      <c r="O24" s="3">
        <f t="shared" si="1"/>
        <v>21</v>
      </c>
      <c r="P24" s="14" t="str">
        <f t="shared" si="10"/>
        <v xml:space="preserve">loan_arrears         </v>
      </c>
      <c r="Q24" t="str">
        <f t="shared" si="11"/>
        <v>'loan_arrears'</v>
      </c>
      <c r="R24" t="str">
        <f t="shared" si="12"/>
        <v>$loan_arrears</v>
      </c>
      <c r="S24" t="str">
        <f t="shared" si="13"/>
        <v>'$loan_arrears'</v>
      </c>
      <c r="T24">
        <f t="shared" si="14"/>
        <v>15</v>
      </c>
      <c r="U24" s="3">
        <f t="shared" si="2"/>
        <v>24</v>
      </c>
      <c r="V24" s="9" t="str">
        <f t="shared" si="15"/>
        <v xml:space="preserve">localStorage.loan_arrears         </v>
      </c>
      <c r="W24" s="7" t="s">
        <v>542</v>
      </c>
      <c r="X24" t="str">
        <f t="shared" si="16"/>
        <v xml:space="preserve">'$loan_arrears'         </v>
      </c>
      <c r="Y24" t="str">
        <f t="shared" si="17"/>
        <v>$loan_arrears          = NULL;// Loan data</v>
      </c>
      <c r="Z24" t="str">
        <f t="shared" si="18"/>
        <v xml:space="preserve">       localStorage.loan_arrears          = "";</v>
      </c>
      <c r="AA24" t="str">
        <f t="shared" si="19"/>
        <v xml:space="preserve">         $bbs_arreas_12months                  =  $row["bbs_arreas_12months"];</v>
      </c>
      <c r="AB24" t="str">
        <f t="shared" si="20"/>
        <v xml:space="preserve">         localStorage.loan_arrears          = '&lt;php? echo $loan_arrears?&gt;' ;</v>
      </c>
      <c r="AC24" t="str">
        <f t="shared" si="23"/>
        <v>$loan_arrears          =  $_POST['loan_arrears'] ;</v>
      </c>
      <c r="AD24" t="str">
        <f t="shared" si="3"/>
        <v xml:space="preserve">       localStorage.loan_arrears          =  document.LoanDataForm.loan_arrears.value;</v>
      </c>
      <c r="AE24" t="str">
        <f t="shared" si="4"/>
        <v xml:space="preserve">         document.LoanDataForm.loan_arrears.value =  localStorage.loan_arrears;</v>
      </c>
      <c r="AF24" t="s">
        <v>451</v>
      </c>
      <c r="AG24" t="str">
        <f t="shared" si="21"/>
        <v xml:space="preserve">           loan_arrears  VARCHAR(3) NOT NULL,</v>
      </c>
      <c r="AH24" t="str">
        <f t="shared" si="22"/>
        <v xml:space="preserve">       bbs_arreas_12months            = '$loan_arrears',</v>
      </c>
      <c r="AI24" t="str">
        <f t="shared" si="5"/>
        <v xml:space="preserve">       loan_arrears,</v>
      </c>
      <c r="AJ24" t="str">
        <f t="shared" si="6"/>
        <v xml:space="preserve">       '$loan_arrears',</v>
      </c>
    </row>
    <row r="25" spans="1:36" x14ac:dyDescent="0.25">
      <c r="A25">
        <v>28</v>
      </c>
      <c r="B25" t="s">
        <v>530</v>
      </c>
      <c r="I25" t="s">
        <v>625</v>
      </c>
      <c r="J25" s="3">
        <f t="shared" si="37"/>
        <v>12</v>
      </c>
      <c r="K25" s="3">
        <f t="shared" si="0"/>
        <v>30</v>
      </c>
      <c r="L25" s="14" t="str">
        <f t="shared" si="8"/>
        <v xml:space="preserve">renegotiated                  </v>
      </c>
      <c r="M25" t="s">
        <v>486</v>
      </c>
      <c r="N25" s="3">
        <f t="shared" si="9"/>
        <v>11</v>
      </c>
      <c r="O25" s="3">
        <f t="shared" si="1"/>
        <v>21</v>
      </c>
      <c r="P25" s="14" t="str">
        <f t="shared" si="10"/>
        <v xml:space="preserve">renegotiate          </v>
      </c>
      <c r="Q25" t="str">
        <f t="shared" si="11"/>
        <v>'renegotiate'</v>
      </c>
      <c r="R25" t="str">
        <f t="shared" si="12"/>
        <v>$renegotiate</v>
      </c>
      <c r="S25" t="str">
        <f t="shared" si="13"/>
        <v>'$renegotiate'</v>
      </c>
      <c r="T25">
        <f t="shared" si="14"/>
        <v>14</v>
      </c>
      <c r="U25" s="3">
        <f t="shared" si="2"/>
        <v>24</v>
      </c>
      <c r="V25" s="9" t="str">
        <f t="shared" si="15"/>
        <v xml:space="preserve">localStorage.renegotiate          </v>
      </c>
      <c r="W25" s="7" t="s">
        <v>542</v>
      </c>
      <c r="X25" t="str">
        <f t="shared" si="16"/>
        <v xml:space="preserve">'$renegotiate'          </v>
      </c>
      <c r="Y25" t="str">
        <f t="shared" si="17"/>
        <v>$renegotiate           = NULL;// Loan data</v>
      </c>
      <c r="Z25" t="str">
        <f t="shared" si="18"/>
        <v xml:space="preserve">       localStorage.renegotiate           = "";</v>
      </c>
      <c r="AA25" t="str">
        <f t="shared" si="19"/>
        <v xml:space="preserve">         $renegotiated                         =  $row["renegotiated"];</v>
      </c>
      <c r="AB25" t="str">
        <f t="shared" si="20"/>
        <v xml:space="preserve">         localStorage.renegotiate           = '&lt;php? echo $renegotiate?&gt;' ;</v>
      </c>
      <c r="AC25" t="str">
        <f t="shared" si="23"/>
        <v>$renegotiate           =  $_POST['renegotiate'] ;</v>
      </c>
      <c r="AD25" t="str">
        <f t="shared" si="3"/>
        <v xml:space="preserve">       localStorage.renegotiate           =  document.LoanDataForm.renegotiate.value;</v>
      </c>
      <c r="AE25" t="str">
        <f t="shared" si="4"/>
        <v xml:space="preserve">         document.LoanDataForm.renegotiate.value =  localStorage.renegotiate;</v>
      </c>
      <c r="AF25" t="s">
        <v>449</v>
      </c>
      <c r="AG25" t="str">
        <f t="shared" si="21"/>
        <v xml:space="preserve">           renegotiate  FLOAT NOT NULL,</v>
      </c>
      <c r="AH25" t="str">
        <f t="shared" si="22"/>
        <v xml:space="preserve">       renegotiated                   = '$renegotiate',</v>
      </c>
      <c r="AI25" t="str">
        <f t="shared" si="5"/>
        <v xml:space="preserve">       renegotiate,</v>
      </c>
      <c r="AJ25" t="str">
        <f t="shared" si="6"/>
        <v xml:space="preserve">       '$renegotiate',</v>
      </c>
    </row>
    <row r="26" spans="1:36" x14ac:dyDescent="0.25">
      <c r="A26">
        <v>29</v>
      </c>
      <c r="B26" t="s">
        <v>531</v>
      </c>
      <c r="I26" t="s">
        <v>626</v>
      </c>
      <c r="J26" s="3">
        <f t="shared" si="37"/>
        <v>16</v>
      </c>
      <c r="K26" s="3">
        <f t="shared" si="0"/>
        <v>30</v>
      </c>
      <c r="L26" s="14" t="str">
        <f t="shared" si="8"/>
        <v xml:space="preserve">why_renegotiated              </v>
      </c>
      <c r="M26" t="s">
        <v>487</v>
      </c>
      <c r="N26" s="3">
        <f t="shared" si="9"/>
        <v>17</v>
      </c>
      <c r="O26" s="3">
        <f t="shared" si="1"/>
        <v>21</v>
      </c>
      <c r="P26" s="14" t="str">
        <f t="shared" si="10"/>
        <v xml:space="preserve">why_renogotiation    </v>
      </c>
      <c r="Q26" t="str">
        <f t="shared" si="11"/>
        <v>'why_renogotiation'</v>
      </c>
      <c r="R26" t="str">
        <f t="shared" si="12"/>
        <v>$why_renogotiation</v>
      </c>
      <c r="S26" t="str">
        <f t="shared" si="13"/>
        <v>'$why_renogotiation'</v>
      </c>
      <c r="T26">
        <f t="shared" si="14"/>
        <v>20</v>
      </c>
      <c r="U26" s="3">
        <f t="shared" si="2"/>
        <v>24</v>
      </c>
      <c r="V26" s="9" t="str">
        <f t="shared" si="15"/>
        <v xml:space="preserve">localStorage.why_renogotiation    </v>
      </c>
      <c r="W26" s="7" t="s">
        <v>542</v>
      </c>
      <c r="X26" t="str">
        <f t="shared" si="16"/>
        <v xml:space="preserve">'$why_renogotiation'    </v>
      </c>
      <c r="Y26" t="str">
        <f t="shared" si="17"/>
        <v>$why_renogotiation     = NULL;// Loan data</v>
      </c>
      <c r="Z26" t="str">
        <f t="shared" si="18"/>
        <v xml:space="preserve">       localStorage.why_renogotiation     = "";</v>
      </c>
      <c r="AA26" t="str">
        <f t="shared" si="19"/>
        <v xml:space="preserve">         $why_renegotiated                     =  $row["why_renegotiated"];</v>
      </c>
      <c r="AB26" t="str">
        <f t="shared" si="20"/>
        <v xml:space="preserve">         localStorage.why_renogotiation     = '&lt;php? echo $why_renogotiation?&gt;' ;</v>
      </c>
      <c r="AC26" t="str">
        <f t="shared" si="23"/>
        <v>$why_renogotiation     =  $_POST['why_renogotiation'] ;</v>
      </c>
      <c r="AD26" t="str">
        <f t="shared" si="3"/>
        <v xml:space="preserve">       localStorage.why_renogotiation     =  document.LoanDataForm.why_renogotiation.value;</v>
      </c>
      <c r="AE26" t="str">
        <f t="shared" si="4"/>
        <v xml:space="preserve">         document.LoanDataForm.why_renogotiation.value =  localStorage.why_renogotiation;</v>
      </c>
      <c r="AF26" t="s">
        <v>446</v>
      </c>
      <c r="AG26" t="str">
        <f t="shared" si="21"/>
        <v xml:space="preserve">           why_renogotiation  VARCHAR(100) NOT NULL,</v>
      </c>
      <c r="AH26" t="str">
        <f t="shared" si="22"/>
        <v xml:space="preserve">       why_renegotiated               = '$why_renogotiation',</v>
      </c>
      <c r="AI26" t="str">
        <f t="shared" si="5"/>
        <v xml:space="preserve">       why_renogotiation,</v>
      </c>
      <c r="AJ26" t="str">
        <f t="shared" si="6"/>
        <v xml:space="preserve">       '$why_renogotiation',</v>
      </c>
    </row>
    <row r="27" spans="1:36" x14ac:dyDescent="0.25">
      <c r="B27" t="s">
        <v>546</v>
      </c>
      <c r="I27" t="s">
        <v>585</v>
      </c>
      <c r="J27" s="3">
        <f t="shared" si="37"/>
        <v>10</v>
      </c>
      <c r="K27" s="3">
        <f t="shared" si="0"/>
        <v>30</v>
      </c>
      <c r="L27" s="14" t="str">
        <f t="shared" si="8"/>
        <v xml:space="preserve">loan_name1                    </v>
      </c>
      <c r="M27" t="s">
        <v>555</v>
      </c>
      <c r="N27" s="3">
        <f t="shared" ref="N27:N54" si="38">LEN(M27)</f>
        <v>9</v>
      </c>
      <c r="O27" s="3">
        <f t="shared" si="1"/>
        <v>21</v>
      </c>
      <c r="P27" s="14" t="str">
        <f t="shared" ref="P27:P54" si="39">M27&amp;REPT(" ",O27-N27)</f>
        <v xml:space="preserve">LoanName1            </v>
      </c>
      <c r="Q27" t="str">
        <f t="shared" ref="Q27:Q54" si="40">"'"&amp;M27&amp;"'"</f>
        <v>'LoanName1'</v>
      </c>
      <c r="R27" t="str">
        <f t="shared" ref="R27:R54" si="41">"$"&amp;M27</f>
        <v>$LoanName1</v>
      </c>
      <c r="S27" t="str">
        <f t="shared" ref="S27:S54" si="42">"'"&amp;R27&amp;"'"</f>
        <v>'$LoanName1'</v>
      </c>
      <c r="T27">
        <f t="shared" ref="T27:T54" si="43">LEN(S27)</f>
        <v>12</v>
      </c>
      <c r="U27" s="3">
        <f t="shared" si="2"/>
        <v>24</v>
      </c>
      <c r="V27" s="9" t="str">
        <f t="shared" ref="V27:V54" si="44">"localStorage."&amp;P27</f>
        <v xml:space="preserve">localStorage.LoanName1            </v>
      </c>
      <c r="W27" s="7" t="s">
        <v>542</v>
      </c>
      <c r="X27" t="str">
        <f t="shared" ref="X27:X54" si="45">S27&amp;REPT(" ",U27-T27)</f>
        <v xml:space="preserve">'$LoanName1'            </v>
      </c>
      <c r="Y27" t="str">
        <f t="shared" si="17"/>
        <v>$LoanName1             = NULL;// Loan data</v>
      </c>
      <c r="Z27" t="str">
        <f t="shared" si="18"/>
        <v xml:space="preserve">       localStorage.LoanName1             = "";</v>
      </c>
      <c r="AA27" t="str">
        <f t="shared" si="19"/>
        <v xml:space="preserve">         $loan_name1                           =  $row["loan_name1"];</v>
      </c>
      <c r="AB27" t="str">
        <f t="shared" si="20"/>
        <v xml:space="preserve">         localStorage.LoanName1             = '&lt;php? echo $LoanName1?&gt;' ;</v>
      </c>
      <c r="AC27" t="str">
        <f t="shared" ref="AC27:AC54" si="46">SUBSTITUTE(X27,"'","")&amp;" =  "&amp;"$_POST["&amp;Q27&amp;"] "&amp;";"</f>
        <v>$LoanName1             =  $_POST['LoanName1'] ;</v>
      </c>
      <c r="AD27" t="str">
        <f t="shared" si="3"/>
        <v xml:space="preserve">       localStorage.LoanName1             =  document.LoanDataForm.LoanName1.value;</v>
      </c>
      <c r="AE27" t="str">
        <f t="shared" si="4"/>
        <v xml:space="preserve">         document.LoanDataForm.LoanName1.value =  localStorage.LoanName1;</v>
      </c>
      <c r="AF27" t="s">
        <v>446</v>
      </c>
      <c r="AG27" t="str">
        <f t="shared" ref="AG27:AG54" si="47" xml:space="preserve"> "           "&amp;M27&amp;"  "&amp;AF27&amp;" NOT NULL,"</f>
        <v xml:space="preserve">           LoanName1  VARCHAR(100) NOT NULL,</v>
      </c>
      <c r="AH27" t="str">
        <f t="shared" si="22"/>
        <v xml:space="preserve">       loan_name1                     = '$LoanName1',</v>
      </c>
      <c r="AI27" t="str">
        <f t="shared" ref="AI27:AI54" si="48">"       "&amp;M27&amp;","</f>
        <v xml:space="preserve">       LoanName1,</v>
      </c>
      <c r="AJ27" t="str">
        <f t="shared" ref="AJ27:AJ54" si="49">"       "&amp;S27&amp;","</f>
        <v xml:space="preserve">       '$LoanName1',</v>
      </c>
    </row>
    <row r="28" spans="1:36" x14ac:dyDescent="0.25">
      <c r="B28" t="s">
        <v>547</v>
      </c>
      <c r="I28" t="s">
        <v>586</v>
      </c>
      <c r="J28" s="3">
        <f t="shared" si="37"/>
        <v>10</v>
      </c>
      <c r="K28" s="3">
        <f t="shared" si="0"/>
        <v>30</v>
      </c>
      <c r="L28" s="14" t="str">
        <f t="shared" si="8"/>
        <v xml:space="preserve">loan_name2                    </v>
      </c>
      <c r="M28" t="s">
        <v>556</v>
      </c>
      <c r="N28" s="3">
        <f t="shared" si="38"/>
        <v>9</v>
      </c>
      <c r="O28" s="3">
        <f t="shared" si="1"/>
        <v>21</v>
      </c>
      <c r="P28" s="14" t="str">
        <f t="shared" si="39"/>
        <v xml:space="preserve">LoanName2            </v>
      </c>
      <c r="Q28" t="str">
        <f t="shared" si="40"/>
        <v>'LoanName2'</v>
      </c>
      <c r="R28" t="str">
        <f t="shared" si="41"/>
        <v>$LoanName2</v>
      </c>
      <c r="S28" t="str">
        <f t="shared" si="42"/>
        <v>'$LoanName2'</v>
      </c>
      <c r="T28">
        <f t="shared" si="43"/>
        <v>12</v>
      </c>
      <c r="U28" s="3">
        <f t="shared" si="2"/>
        <v>24</v>
      </c>
      <c r="V28" s="9" t="str">
        <f t="shared" si="44"/>
        <v xml:space="preserve">localStorage.LoanName2            </v>
      </c>
      <c r="W28" s="7" t="s">
        <v>542</v>
      </c>
      <c r="X28" t="str">
        <f t="shared" si="45"/>
        <v xml:space="preserve">'$LoanName2'            </v>
      </c>
      <c r="Y28" t="str">
        <f t="shared" si="17"/>
        <v>$LoanName2             = NULL;// Loan data</v>
      </c>
      <c r="Z28" t="str">
        <f t="shared" si="18"/>
        <v xml:space="preserve">       localStorage.LoanName2             = "";</v>
      </c>
      <c r="AA28" t="str">
        <f t="shared" si="19"/>
        <v xml:space="preserve">         $loan_name2                           =  $row["loan_name2"];</v>
      </c>
      <c r="AB28" t="str">
        <f t="shared" si="20"/>
        <v xml:space="preserve">         localStorage.LoanName2             = '&lt;php? echo $LoanName2?&gt;' ;</v>
      </c>
      <c r="AC28" t="str">
        <f t="shared" si="46"/>
        <v>$LoanName2             =  $_POST['LoanName2'] ;</v>
      </c>
      <c r="AD28" t="str">
        <f t="shared" si="3"/>
        <v xml:space="preserve">       localStorage.LoanName2             =  document.LoanDataForm.LoanName2.value;</v>
      </c>
      <c r="AE28" t="str">
        <f t="shared" si="4"/>
        <v xml:space="preserve">         document.LoanDataForm.LoanName2.value =  localStorage.LoanName2;</v>
      </c>
      <c r="AF28" t="s">
        <v>446</v>
      </c>
      <c r="AG28" t="str">
        <f t="shared" si="47"/>
        <v xml:space="preserve">           LoanName2  VARCHAR(100) NOT NULL,</v>
      </c>
      <c r="AH28" t="str">
        <f t="shared" si="22"/>
        <v xml:space="preserve">       loan_name2                     = '$LoanName2',</v>
      </c>
      <c r="AI28" t="str">
        <f t="shared" si="48"/>
        <v xml:space="preserve">       LoanName2,</v>
      </c>
      <c r="AJ28" t="str">
        <f t="shared" si="49"/>
        <v xml:space="preserve">       '$LoanName2',</v>
      </c>
    </row>
    <row r="29" spans="1:36" x14ac:dyDescent="0.25">
      <c r="B29" t="s">
        <v>548</v>
      </c>
      <c r="I29" t="s">
        <v>587</v>
      </c>
      <c r="J29" s="3">
        <f t="shared" si="37"/>
        <v>10</v>
      </c>
      <c r="K29" s="3">
        <f t="shared" si="0"/>
        <v>30</v>
      </c>
      <c r="L29" s="14" t="str">
        <f t="shared" si="8"/>
        <v xml:space="preserve">loan_name3                    </v>
      </c>
      <c r="M29" t="s">
        <v>557</v>
      </c>
      <c r="N29" s="3">
        <f t="shared" si="38"/>
        <v>9</v>
      </c>
      <c r="O29" s="3">
        <f t="shared" si="1"/>
        <v>21</v>
      </c>
      <c r="P29" s="14" t="str">
        <f t="shared" si="39"/>
        <v xml:space="preserve">LoanName3            </v>
      </c>
      <c r="Q29" t="str">
        <f t="shared" si="40"/>
        <v>'LoanName3'</v>
      </c>
      <c r="R29" t="str">
        <f t="shared" si="41"/>
        <v>$LoanName3</v>
      </c>
      <c r="S29" t="str">
        <f t="shared" si="42"/>
        <v>'$LoanName3'</v>
      </c>
      <c r="T29">
        <f t="shared" si="43"/>
        <v>12</v>
      </c>
      <c r="U29" s="3">
        <f t="shared" si="2"/>
        <v>24</v>
      </c>
      <c r="V29" s="9" t="str">
        <f t="shared" si="44"/>
        <v xml:space="preserve">localStorage.LoanName3            </v>
      </c>
      <c r="W29" s="7" t="s">
        <v>542</v>
      </c>
      <c r="X29" t="str">
        <f t="shared" si="45"/>
        <v xml:space="preserve">'$LoanName3'            </v>
      </c>
      <c r="Y29" t="str">
        <f t="shared" si="17"/>
        <v>$LoanName3             = NULL;// Loan data</v>
      </c>
      <c r="Z29" t="str">
        <f t="shared" si="18"/>
        <v xml:space="preserve">       localStorage.LoanName3             = "";</v>
      </c>
      <c r="AA29" t="str">
        <f t="shared" si="19"/>
        <v xml:space="preserve">         $loan_name3                           =  $row["loan_name3"];</v>
      </c>
      <c r="AB29" t="str">
        <f t="shared" si="20"/>
        <v xml:space="preserve">         localStorage.LoanName3             = '&lt;php? echo $LoanName3?&gt;' ;</v>
      </c>
      <c r="AC29" t="str">
        <f t="shared" si="46"/>
        <v>$LoanName3             =  $_POST['LoanName3'] ;</v>
      </c>
      <c r="AD29" t="str">
        <f t="shared" si="3"/>
        <v xml:space="preserve">       localStorage.LoanName3             =  document.LoanDataForm.LoanName3.value;</v>
      </c>
      <c r="AE29" t="str">
        <f t="shared" si="4"/>
        <v xml:space="preserve">         document.LoanDataForm.LoanName3.value =  localStorage.LoanName3;</v>
      </c>
      <c r="AF29" t="s">
        <v>446</v>
      </c>
      <c r="AG29" t="str">
        <f t="shared" si="47"/>
        <v xml:space="preserve">           LoanName3  VARCHAR(100) NOT NULL,</v>
      </c>
      <c r="AH29" t="str">
        <f t="shared" si="22"/>
        <v xml:space="preserve">       loan_name3                     = '$LoanName3',</v>
      </c>
      <c r="AI29" t="str">
        <f t="shared" si="48"/>
        <v xml:space="preserve">       LoanName3,</v>
      </c>
      <c r="AJ29" t="str">
        <f t="shared" si="49"/>
        <v xml:space="preserve">       '$LoanName3',</v>
      </c>
    </row>
    <row r="30" spans="1:36" x14ac:dyDescent="0.25">
      <c r="B30" t="s">
        <v>549</v>
      </c>
      <c r="I30" t="s">
        <v>588</v>
      </c>
      <c r="J30" s="3">
        <f t="shared" si="37"/>
        <v>10</v>
      </c>
      <c r="K30" s="3">
        <f t="shared" si="0"/>
        <v>30</v>
      </c>
      <c r="L30" s="14" t="str">
        <f t="shared" si="8"/>
        <v xml:space="preserve">loan_name4                    </v>
      </c>
      <c r="M30" t="s">
        <v>558</v>
      </c>
      <c r="N30" s="3">
        <f t="shared" si="38"/>
        <v>9</v>
      </c>
      <c r="O30" s="3">
        <f t="shared" si="1"/>
        <v>21</v>
      </c>
      <c r="P30" s="14" t="str">
        <f t="shared" si="39"/>
        <v xml:space="preserve">LoanName4            </v>
      </c>
      <c r="Q30" t="str">
        <f t="shared" si="40"/>
        <v>'LoanName4'</v>
      </c>
      <c r="R30" t="str">
        <f t="shared" si="41"/>
        <v>$LoanName4</v>
      </c>
      <c r="S30" t="str">
        <f t="shared" si="42"/>
        <v>'$LoanName4'</v>
      </c>
      <c r="T30">
        <f t="shared" si="43"/>
        <v>12</v>
      </c>
      <c r="U30" s="3">
        <f t="shared" si="2"/>
        <v>24</v>
      </c>
      <c r="V30" s="9" t="str">
        <f t="shared" si="44"/>
        <v xml:space="preserve">localStorage.LoanName4            </v>
      </c>
      <c r="W30" s="7" t="s">
        <v>542</v>
      </c>
      <c r="X30" t="str">
        <f t="shared" si="45"/>
        <v xml:space="preserve">'$LoanName4'            </v>
      </c>
      <c r="Y30" t="str">
        <f t="shared" si="17"/>
        <v>$LoanName4             = NULL;// Loan data</v>
      </c>
      <c r="Z30" t="str">
        <f t="shared" si="18"/>
        <v xml:space="preserve">       localStorage.LoanName4             = "";</v>
      </c>
      <c r="AA30" t="str">
        <f t="shared" si="19"/>
        <v xml:space="preserve">         $loan_name4                           =  $row["loan_name4"];</v>
      </c>
      <c r="AB30" t="str">
        <f t="shared" si="20"/>
        <v xml:space="preserve">         localStorage.LoanName4             = '&lt;php? echo $LoanName4?&gt;' ;</v>
      </c>
      <c r="AC30" t="str">
        <f t="shared" si="46"/>
        <v>$LoanName4             =  $_POST['LoanName4'] ;</v>
      </c>
      <c r="AD30" t="str">
        <f t="shared" si="3"/>
        <v xml:space="preserve">       localStorage.LoanName4             =  document.LoanDataForm.LoanName4.value;</v>
      </c>
      <c r="AE30" t="str">
        <f t="shared" si="4"/>
        <v xml:space="preserve">         document.LoanDataForm.LoanName4.value =  localStorage.LoanName4;</v>
      </c>
      <c r="AF30" t="s">
        <v>446</v>
      </c>
      <c r="AG30" t="str">
        <f t="shared" si="47"/>
        <v xml:space="preserve">           LoanName4  VARCHAR(100) NOT NULL,</v>
      </c>
      <c r="AH30" t="str">
        <f t="shared" si="22"/>
        <v xml:space="preserve">       loan_name4                     = '$LoanName4',</v>
      </c>
      <c r="AI30" t="str">
        <f t="shared" si="48"/>
        <v xml:space="preserve">       LoanName4,</v>
      </c>
      <c r="AJ30" t="str">
        <f t="shared" si="49"/>
        <v xml:space="preserve">       '$LoanName4',</v>
      </c>
    </row>
    <row r="31" spans="1:36" x14ac:dyDescent="0.25">
      <c r="B31" t="s">
        <v>550</v>
      </c>
      <c r="I31" t="s">
        <v>589</v>
      </c>
      <c r="J31" s="3">
        <f t="shared" si="37"/>
        <v>10</v>
      </c>
      <c r="K31" s="3">
        <f t="shared" si="0"/>
        <v>30</v>
      </c>
      <c r="L31" s="14" t="str">
        <f t="shared" si="8"/>
        <v xml:space="preserve">loan_name5                    </v>
      </c>
      <c r="M31" t="s">
        <v>559</v>
      </c>
      <c r="N31" s="3">
        <f t="shared" si="38"/>
        <v>9</v>
      </c>
      <c r="O31" s="3">
        <f t="shared" si="1"/>
        <v>21</v>
      </c>
      <c r="P31" s="14" t="str">
        <f t="shared" si="39"/>
        <v xml:space="preserve">LoanName5            </v>
      </c>
      <c r="Q31" t="str">
        <f t="shared" si="40"/>
        <v>'LoanName5'</v>
      </c>
      <c r="R31" t="str">
        <f t="shared" si="41"/>
        <v>$LoanName5</v>
      </c>
      <c r="S31" t="str">
        <f t="shared" si="42"/>
        <v>'$LoanName5'</v>
      </c>
      <c r="T31">
        <f t="shared" si="43"/>
        <v>12</v>
      </c>
      <c r="U31" s="3">
        <f t="shared" si="2"/>
        <v>24</v>
      </c>
      <c r="V31" s="9" t="str">
        <f t="shared" si="44"/>
        <v xml:space="preserve">localStorage.LoanName5            </v>
      </c>
      <c r="W31" s="7" t="s">
        <v>542</v>
      </c>
      <c r="X31" t="str">
        <f t="shared" si="45"/>
        <v xml:space="preserve">'$LoanName5'            </v>
      </c>
      <c r="Y31" t="str">
        <f t="shared" si="17"/>
        <v>$LoanName5             = NULL;// Loan data</v>
      </c>
      <c r="Z31" t="str">
        <f t="shared" si="18"/>
        <v xml:space="preserve">       localStorage.LoanName5             = "";</v>
      </c>
      <c r="AA31" t="str">
        <f t="shared" si="19"/>
        <v xml:space="preserve">         $loan_name5                           =  $row["loan_name5"];</v>
      </c>
      <c r="AB31" t="str">
        <f t="shared" si="20"/>
        <v xml:space="preserve">         localStorage.LoanName5             = '&lt;php? echo $LoanName5?&gt;' ;</v>
      </c>
      <c r="AC31" t="str">
        <f t="shared" si="46"/>
        <v>$LoanName5             =  $_POST['LoanName5'] ;</v>
      </c>
      <c r="AD31" t="str">
        <f t="shared" si="3"/>
        <v xml:space="preserve">       localStorage.LoanName5             =  document.LoanDataForm.LoanName5.value;</v>
      </c>
      <c r="AE31" t="str">
        <f t="shared" si="4"/>
        <v xml:space="preserve">         document.LoanDataForm.LoanName5.value =  localStorage.LoanName5;</v>
      </c>
      <c r="AF31" t="s">
        <v>446</v>
      </c>
      <c r="AG31" t="str">
        <f t="shared" si="47"/>
        <v xml:space="preserve">           LoanName5  VARCHAR(100) NOT NULL,</v>
      </c>
      <c r="AH31" t="str">
        <f t="shared" si="22"/>
        <v xml:space="preserve">       loan_name5                     = '$LoanName5',</v>
      </c>
      <c r="AI31" t="str">
        <f t="shared" si="48"/>
        <v xml:space="preserve">       LoanName5,</v>
      </c>
      <c r="AJ31" t="str">
        <f t="shared" si="49"/>
        <v xml:space="preserve">       '$LoanName5',</v>
      </c>
    </row>
    <row r="32" spans="1:36" x14ac:dyDescent="0.25">
      <c r="B32" t="s">
        <v>551</v>
      </c>
      <c r="I32" t="s">
        <v>590</v>
      </c>
      <c r="J32" s="3">
        <f t="shared" si="37"/>
        <v>10</v>
      </c>
      <c r="K32" s="3">
        <f t="shared" si="0"/>
        <v>30</v>
      </c>
      <c r="L32" s="14" t="str">
        <f t="shared" si="8"/>
        <v xml:space="preserve">loan_name6                    </v>
      </c>
      <c r="M32" t="s">
        <v>560</v>
      </c>
      <c r="N32" s="3">
        <f t="shared" si="38"/>
        <v>9</v>
      </c>
      <c r="O32" s="3">
        <f t="shared" si="1"/>
        <v>21</v>
      </c>
      <c r="P32" s="14" t="str">
        <f t="shared" si="39"/>
        <v xml:space="preserve">LoanName6            </v>
      </c>
      <c r="Q32" t="str">
        <f t="shared" si="40"/>
        <v>'LoanName6'</v>
      </c>
      <c r="R32" t="str">
        <f t="shared" si="41"/>
        <v>$LoanName6</v>
      </c>
      <c r="S32" t="str">
        <f t="shared" si="42"/>
        <v>'$LoanName6'</v>
      </c>
      <c r="T32">
        <f t="shared" si="43"/>
        <v>12</v>
      </c>
      <c r="U32" s="3">
        <f t="shared" si="2"/>
        <v>24</v>
      </c>
      <c r="V32" s="9" t="str">
        <f t="shared" si="44"/>
        <v xml:space="preserve">localStorage.LoanName6            </v>
      </c>
      <c r="W32" s="7" t="s">
        <v>542</v>
      </c>
      <c r="X32" t="str">
        <f t="shared" si="45"/>
        <v xml:space="preserve">'$LoanName6'            </v>
      </c>
      <c r="Y32" t="str">
        <f t="shared" si="17"/>
        <v>$LoanName6             = NULL;// Loan data</v>
      </c>
      <c r="Z32" t="str">
        <f t="shared" si="18"/>
        <v xml:space="preserve">       localStorage.LoanName6             = "";</v>
      </c>
      <c r="AA32" t="str">
        <f t="shared" si="19"/>
        <v xml:space="preserve">         $loan_name6                           =  $row["loan_name6"];</v>
      </c>
      <c r="AB32" t="str">
        <f t="shared" si="20"/>
        <v xml:space="preserve">         localStorage.LoanName6             = '&lt;php? echo $LoanName6?&gt;' ;</v>
      </c>
      <c r="AC32" t="str">
        <f t="shared" si="46"/>
        <v>$LoanName6             =  $_POST['LoanName6'] ;</v>
      </c>
      <c r="AD32" t="str">
        <f t="shared" si="3"/>
        <v xml:space="preserve">       localStorage.LoanName6             =  document.LoanDataForm.LoanName6.value;</v>
      </c>
      <c r="AE32" t="str">
        <f t="shared" si="4"/>
        <v xml:space="preserve">         document.LoanDataForm.LoanName6.value =  localStorage.LoanName6;</v>
      </c>
      <c r="AF32" t="s">
        <v>446</v>
      </c>
      <c r="AG32" t="str">
        <f t="shared" si="47"/>
        <v xml:space="preserve">           LoanName6  VARCHAR(100) NOT NULL,</v>
      </c>
      <c r="AH32" t="str">
        <f t="shared" si="22"/>
        <v xml:space="preserve">       loan_name6                     = '$LoanName6',</v>
      </c>
      <c r="AI32" t="str">
        <f t="shared" si="48"/>
        <v xml:space="preserve">       LoanName6,</v>
      </c>
      <c r="AJ32" t="str">
        <f t="shared" si="49"/>
        <v xml:space="preserve">       '$LoanName6',</v>
      </c>
    </row>
    <row r="33" spans="1:36" x14ac:dyDescent="0.25">
      <c r="B33" t="s">
        <v>552</v>
      </c>
      <c r="I33" t="s">
        <v>591</v>
      </c>
      <c r="J33" s="3">
        <f t="shared" si="37"/>
        <v>10</v>
      </c>
      <c r="K33" s="3">
        <f t="shared" si="0"/>
        <v>30</v>
      </c>
      <c r="L33" s="14" t="str">
        <f t="shared" si="8"/>
        <v xml:space="preserve">loan_name7                    </v>
      </c>
      <c r="M33" t="s">
        <v>561</v>
      </c>
      <c r="N33" s="3">
        <f t="shared" si="38"/>
        <v>9</v>
      </c>
      <c r="O33" s="3">
        <f t="shared" si="1"/>
        <v>21</v>
      </c>
      <c r="P33" s="14" t="str">
        <f t="shared" si="39"/>
        <v xml:space="preserve">LoanName7            </v>
      </c>
      <c r="Q33" t="str">
        <f t="shared" si="40"/>
        <v>'LoanName7'</v>
      </c>
      <c r="R33" t="str">
        <f t="shared" si="41"/>
        <v>$LoanName7</v>
      </c>
      <c r="S33" t="str">
        <f t="shared" si="42"/>
        <v>'$LoanName7'</v>
      </c>
      <c r="T33">
        <f t="shared" si="43"/>
        <v>12</v>
      </c>
      <c r="U33" s="3">
        <f t="shared" si="2"/>
        <v>24</v>
      </c>
      <c r="V33" s="9" t="str">
        <f t="shared" si="44"/>
        <v xml:space="preserve">localStorage.LoanName7            </v>
      </c>
      <c r="W33" s="7" t="s">
        <v>542</v>
      </c>
      <c r="X33" t="str">
        <f t="shared" si="45"/>
        <v xml:space="preserve">'$LoanName7'            </v>
      </c>
      <c r="Y33" t="str">
        <f t="shared" si="17"/>
        <v>$LoanName7             = NULL;// Loan data</v>
      </c>
      <c r="Z33" t="str">
        <f t="shared" si="18"/>
        <v xml:space="preserve">       localStorage.LoanName7             = "";</v>
      </c>
      <c r="AA33" t="str">
        <f t="shared" si="19"/>
        <v xml:space="preserve">         $loan_name7                           =  $row["loan_name7"];</v>
      </c>
      <c r="AB33" t="str">
        <f t="shared" si="20"/>
        <v xml:space="preserve">         localStorage.LoanName7             = '&lt;php? echo $LoanName7?&gt;' ;</v>
      </c>
      <c r="AC33" t="str">
        <f t="shared" si="46"/>
        <v>$LoanName7             =  $_POST['LoanName7'] ;</v>
      </c>
      <c r="AD33" t="str">
        <f t="shared" si="3"/>
        <v xml:space="preserve">       localStorage.LoanName7             =  document.LoanDataForm.LoanName7.value;</v>
      </c>
      <c r="AE33" t="str">
        <f t="shared" si="4"/>
        <v xml:space="preserve">         document.LoanDataForm.LoanName7.value =  localStorage.LoanName7;</v>
      </c>
      <c r="AF33" t="s">
        <v>446</v>
      </c>
      <c r="AG33" t="str">
        <f t="shared" si="47"/>
        <v xml:space="preserve">           LoanName7  VARCHAR(100) NOT NULL,</v>
      </c>
      <c r="AH33" t="str">
        <f t="shared" si="22"/>
        <v xml:space="preserve">       loan_name7                     = '$LoanName7',</v>
      </c>
      <c r="AI33" t="str">
        <f t="shared" si="48"/>
        <v xml:space="preserve">       LoanName7,</v>
      </c>
      <c r="AJ33" t="str">
        <f t="shared" si="49"/>
        <v xml:space="preserve">       '$LoanName7',</v>
      </c>
    </row>
    <row r="34" spans="1:36" x14ac:dyDescent="0.25">
      <c r="B34" t="s">
        <v>553</v>
      </c>
      <c r="I34" t="s">
        <v>592</v>
      </c>
      <c r="J34" s="3">
        <f t="shared" si="37"/>
        <v>10</v>
      </c>
      <c r="K34" s="3">
        <f t="shared" si="0"/>
        <v>30</v>
      </c>
      <c r="L34" s="14" t="str">
        <f t="shared" si="8"/>
        <v xml:space="preserve">loan_name8                    </v>
      </c>
      <c r="M34" t="s">
        <v>562</v>
      </c>
      <c r="N34" s="3">
        <f t="shared" si="38"/>
        <v>9</v>
      </c>
      <c r="O34" s="3">
        <f t="shared" si="1"/>
        <v>21</v>
      </c>
      <c r="P34" s="14" t="str">
        <f t="shared" si="39"/>
        <v xml:space="preserve">LoanName8            </v>
      </c>
      <c r="Q34" t="str">
        <f t="shared" si="40"/>
        <v>'LoanName8'</v>
      </c>
      <c r="R34" t="str">
        <f t="shared" si="41"/>
        <v>$LoanName8</v>
      </c>
      <c r="S34" t="str">
        <f t="shared" si="42"/>
        <v>'$LoanName8'</v>
      </c>
      <c r="T34">
        <f t="shared" si="43"/>
        <v>12</v>
      </c>
      <c r="U34" s="3">
        <f t="shared" si="2"/>
        <v>24</v>
      </c>
      <c r="V34" s="9" t="str">
        <f t="shared" si="44"/>
        <v xml:space="preserve">localStorage.LoanName8            </v>
      </c>
      <c r="W34" s="7" t="s">
        <v>542</v>
      </c>
      <c r="X34" t="str">
        <f t="shared" si="45"/>
        <v xml:space="preserve">'$LoanName8'            </v>
      </c>
      <c r="Y34" t="str">
        <f t="shared" si="17"/>
        <v>$LoanName8             = NULL;// Loan data</v>
      </c>
      <c r="Z34" t="str">
        <f t="shared" si="18"/>
        <v xml:space="preserve">       localStorage.LoanName8             = "";</v>
      </c>
      <c r="AA34" t="str">
        <f t="shared" si="19"/>
        <v xml:space="preserve">         $loan_name8                           =  $row["loan_name8"];</v>
      </c>
      <c r="AB34" t="str">
        <f t="shared" si="20"/>
        <v xml:space="preserve">         localStorage.LoanName8             = '&lt;php? echo $LoanName8?&gt;' ;</v>
      </c>
      <c r="AC34" t="str">
        <f t="shared" si="46"/>
        <v>$LoanName8             =  $_POST['LoanName8'] ;</v>
      </c>
      <c r="AD34" t="str">
        <f t="shared" si="3"/>
        <v xml:space="preserve">       localStorage.LoanName8             =  document.LoanDataForm.LoanName8.value;</v>
      </c>
      <c r="AE34" t="str">
        <f t="shared" si="4"/>
        <v xml:space="preserve">         document.LoanDataForm.LoanName8.value =  localStorage.LoanName8;</v>
      </c>
      <c r="AF34" t="s">
        <v>446</v>
      </c>
      <c r="AG34" t="str">
        <f t="shared" si="47"/>
        <v xml:space="preserve">           LoanName8  VARCHAR(100) NOT NULL,</v>
      </c>
      <c r="AH34" t="str">
        <f t="shared" si="22"/>
        <v xml:space="preserve">       loan_name8                     = '$LoanName8',</v>
      </c>
      <c r="AI34" t="str">
        <f t="shared" si="48"/>
        <v xml:space="preserve">       LoanName8,</v>
      </c>
      <c r="AJ34" t="str">
        <f t="shared" si="49"/>
        <v xml:space="preserve">       '$LoanName8',</v>
      </c>
    </row>
    <row r="35" spans="1:36" x14ac:dyDescent="0.25">
      <c r="B35" t="s">
        <v>554</v>
      </c>
      <c r="I35" t="s">
        <v>593</v>
      </c>
      <c r="J35" s="3">
        <f t="shared" si="37"/>
        <v>10</v>
      </c>
      <c r="K35" s="3">
        <f t="shared" ref="K35:K55" si="50">MAX(J:J)</f>
        <v>30</v>
      </c>
      <c r="L35" s="14" t="str">
        <f t="shared" si="8"/>
        <v xml:space="preserve">loan_name9                    </v>
      </c>
      <c r="M35" t="s">
        <v>563</v>
      </c>
      <c r="N35" s="3">
        <f t="shared" si="38"/>
        <v>9</v>
      </c>
      <c r="O35" s="3">
        <f t="shared" ref="O35:O54" si="51">MAX(N:N)</f>
        <v>21</v>
      </c>
      <c r="P35" s="14" t="str">
        <f t="shared" si="39"/>
        <v xml:space="preserve">LoanName9            </v>
      </c>
      <c r="Q35" t="str">
        <f t="shared" si="40"/>
        <v>'LoanName9'</v>
      </c>
      <c r="R35" t="str">
        <f t="shared" si="41"/>
        <v>$LoanName9</v>
      </c>
      <c r="S35" t="str">
        <f t="shared" si="42"/>
        <v>'$LoanName9'</v>
      </c>
      <c r="T35">
        <f t="shared" si="43"/>
        <v>12</v>
      </c>
      <c r="U35" s="3">
        <f t="shared" ref="U35:U54" si="52">MAX(T:T)</f>
        <v>24</v>
      </c>
      <c r="V35" s="9" t="str">
        <f t="shared" si="44"/>
        <v xml:space="preserve">localStorage.LoanName9            </v>
      </c>
      <c r="W35" s="7" t="s">
        <v>542</v>
      </c>
      <c r="X35" t="str">
        <f t="shared" si="45"/>
        <v xml:space="preserve">'$LoanName9'            </v>
      </c>
      <c r="Y35" t="str">
        <f t="shared" si="17"/>
        <v>$LoanName9             = NULL;// Loan data</v>
      </c>
      <c r="Z35" t="str">
        <f t="shared" si="18"/>
        <v xml:space="preserve">       localStorage.LoanName9             = "";</v>
      </c>
      <c r="AA35" t="str">
        <f t="shared" si="19"/>
        <v xml:space="preserve">         $loan_name9                           =  $row["loan_name9"];</v>
      </c>
      <c r="AB35" t="str">
        <f t="shared" si="20"/>
        <v xml:space="preserve">         localStorage.LoanName9             = '&lt;php? echo $LoanName9?&gt;' ;</v>
      </c>
      <c r="AC35" t="str">
        <f t="shared" si="46"/>
        <v>$LoanName9             =  $_POST['LoanName9'] ;</v>
      </c>
      <c r="AD35" t="str">
        <f t="shared" ref="AD35:AD54" si="53">"       "&amp;V35&amp;" =  document.LoanDataForm."&amp;M35&amp;".value;"</f>
        <v xml:space="preserve">       localStorage.LoanName9             =  document.LoanDataForm.LoanName9.value;</v>
      </c>
      <c r="AE35" t="str">
        <f t="shared" ref="AE35:AE54" si="54">"         document.LoanDataForm."&amp;M35&amp;".value"&amp;" =  "&amp;TRIM(V35)&amp;";"</f>
        <v xml:space="preserve">         document.LoanDataForm.LoanName9.value =  localStorage.LoanName9;</v>
      </c>
      <c r="AF35" t="s">
        <v>446</v>
      </c>
      <c r="AG35" t="str">
        <f t="shared" si="47"/>
        <v xml:space="preserve">           LoanName9  VARCHAR(100) NOT NULL,</v>
      </c>
      <c r="AH35" t="str">
        <f t="shared" si="22"/>
        <v xml:space="preserve">       loan_name9                     = '$LoanName9',</v>
      </c>
      <c r="AI35" t="str">
        <f t="shared" si="48"/>
        <v xml:space="preserve">       LoanName9,</v>
      </c>
      <c r="AJ35" t="str">
        <f t="shared" si="49"/>
        <v xml:space="preserve">       '$LoanName9',</v>
      </c>
    </row>
    <row r="36" spans="1:36" x14ac:dyDescent="0.25">
      <c r="B36" t="s">
        <v>565</v>
      </c>
      <c r="I36" t="s">
        <v>594</v>
      </c>
      <c r="J36" s="3">
        <f t="shared" si="37"/>
        <v>16</v>
      </c>
      <c r="K36" s="3">
        <f t="shared" si="50"/>
        <v>30</v>
      </c>
      <c r="L36" s="14" t="str">
        <f t="shared" si="8"/>
        <v xml:space="preserve">loan_instalment1              </v>
      </c>
      <c r="M36" t="s">
        <v>607</v>
      </c>
      <c r="N36" s="3">
        <f t="shared" si="38"/>
        <v>15</v>
      </c>
      <c r="O36" s="3">
        <f t="shared" si="51"/>
        <v>21</v>
      </c>
      <c r="P36" s="14" t="str">
        <f t="shared" si="39"/>
        <v xml:space="preserve">LoanInstalment1      </v>
      </c>
      <c r="Q36" t="str">
        <f t="shared" si="40"/>
        <v>'LoanInstalment1'</v>
      </c>
      <c r="R36" t="str">
        <f t="shared" si="41"/>
        <v>$LoanInstalment1</v>
      </c>
      <c r="S36" t="str">
        <f t="shared" si="42"/>
        <v>'$LoanInstalment1'</v>
      </c>
      <c r="T36">
        <f t="shared" si="43"/>
        <v>18</v>
      </c>
      <c r="U36" s="3">
        <f t="shared" si="52"/>
        <v>24</v>
      </c>
      <c r="V36" s="9" t="str">
        <f t="shared" si="44"/>
        <v xml:space="preserve">localStorage.LoanInstalment1      </v>
      </c>
      <c r="W36" s="7" t="s">
        <v>542</v>
      </c>
      <c r="X36" t="str">
        <f t="shared" si="45"/>
        <v xml:space="preserve">'$LoanInstalment1'      </v>
      </c>
      <c r="Y36" t="str">
        <f t="shared" si="17"/>
        <v>$LoanInstalment1       = NULL;// Loan data</v>
      </c>
      <c r="Z36" t="str">
        <f t="shared" si="18"/>
        <v xml:space="preserve">       localStorage.LoanInstalment1       = "";</v>
      </c>
      <c r="AA36" t="str">
        <f t="shared" si="19"/>
        <v xml:space="preserve">         $loan_instalment1                     =  $row["loan_instalment1"];</v>
      </c>
      <c r="AB36" t="str">
        <f t="shared" si="20"/>
        <v xml:space="preserve">         localStorage.LoanInstalment1       = '&lt;php? echo $LoanInstalment1?&gt;' ;</v>
      </c>
      <c r="AC36" t="str">
        <f>SUBSTITUTE(X36,"'","")&amp;" =  "&amp;"str_replace(" &amp;CHAR(34)&amp;","&amp;CHAR(34)&amp;","&amp;CHAR(34)&amp;CHAR(34)&amp;",$_POST["&amp;Q36&amp;"]) "&amp;";"</f>
        <v>$LoanInstalment1       =  str_replace(",","",$_POST['LoanInstalment1']) ;</v>
      </c>
      <c r="AD36" t="str">
        <f t="shared" si="53"/>
        <v xml:space="preserve">       localStorage.LoanInstalment1       =  document.LoanDataForm.LoanInstalment1.value;</v>
      </c>
      <c r="AE36" t="str">
        <f t="shared" si="54"/>
        <v xml:space="preserve">         document.LoanDataForm.LoanInstalment1.value =  localStorage.LoanInstalment1;</v>
      </c>
      <c r="AF36" t="s">
        <v>446</v>
      </c>
      <c r="AG36" t="str">
        <f t="shared" si="47"/>
        <v xml:space="preserve">           LoanInstalment1  VARCHAR(100) NOT NULL,</v>
      </c>
      <c r="AH36" t="str">
        <f t="shared" si="22"/>
        <v xml:space="preserve">       loan_instalment1               = '$LoanInstalment1',</v>
      </c>
      <c r="AI36" t="str">
        <f t="shared" si="48"/>
        <v xml:space="preserve">       LoanInstalment1,</v>
      </c>
      <c r="AJ36" t="str">
        <f t="shared" si="49"/>
        <v xml:space="preserve">       '$LoanInstalment1',</v>
      </c>
    </row>
    <row r="37" spans="1:36" x14ac:dyDescent="0.25">
      <c r="B37" t="s">
        <v>566</v>
      </c>
      <c r="I37" t="s">
        <v>595</v>
      </c>
      <c r="J37" s="3">
        <f t="shared" si="37"/>
        <v>16</v>
      </c>
      <c r="K37" s="3">
        <f t="shared" si="50"/>
        <v>30</v>
      </c>
      <c r="L37" s="14" t="str">
        <f t="shared" si="8"/>
        <v xml:space="preserve">loan_instalment2              </v>
      </c>
      <c r="M37" t="s">
        <v>608</v>
      </c>
      <c r="N37" s="3">
        <f t="shared" si="38"/>
        <v>15</v>
      </c>
      <c r="O37" s="3">
        <f t="shared" si="51"/>
        <v>21</v>
      </c>
      <c r="P37" s="14" t="str">
        <f t="shared" si="39"/>
        <v xml:space="preserve">LoanInstalment2      </v>
      </c>
      <c r="Q37" t="str">
        <f t="shared" si="40"/>
        <v>'LoanInstalment2'</v>
      </c>
      <c r="R37" t="str">
        <f t="shared" si="41"/>
        <v>$LoanInstalment2</v>
      </c>
      <c r="S37" t="str">
        <f t="shared" si="42"/>
        <v>'$LoanInstalment2'</v>
      </c>
      <c r="T37">
        <f t="shared" si="43"/>
        <v>18</v>
      </c>
      <c r="U37" s="3">
        <f t="shared" si="52"/>
        <v>24</v>
      </c>
      <c r="V37" s="9" t="str">
        <f t="shared" si="44"/>
        <v xml:space="preserve">localStorage.LoanInstalment2      </v>
      </c>
      <c r="W37" s="7" t="s">
        <v>542</v>
      </c>
      <c r="X37" t="str">
        <f t="shared" si="45"/>
        <v xml:space="preserve">'$LoanInstalment2'      </v>
      </c>
      <c r="Y37" t="str">
        <f t="shared" si="17"/>
        <v>$LoanInstalment2       = NULL;// Loan data</v>
      </c>
      <c r="Z37" t="str">
        <f t="shared" si="18"/>
        <v xml:space="preserve">       localStorage.LoanInstalment2       = "";</v>
      </c>
      <c r="AA37" t="str">
        <f t="shared" si="19"/>
        <v xml:space="preserve">         $loan_instalment2                     =  $row["loan_instalment2"];</v>
      </c>
      <c r="AB37" t="str">
        <f t="shared" si="20"/>
        <v xml:space="preserve">         localStorage.LoanInstalment2       = '&lt;php? echo $LoanInstalment2?&gt;' ;</v>
      </c>
      <c r="AC37" t="str">
        <f t="shared" ref="AC37:AC45" si="55">SUBSTITUTE(X37,"'","")&amp;" =  "&amp;"str_replace(" &amp;CHAR(34)&amp;","&amp;CHAR(34)&amp;","&amp;CHAR(34)&amp;CHAR(34)&amp;",$_POST["&amp;Q37&amp;"]) "&amp;";"</f>
        <v>$LoanInstalment2       =  str_replace(",","",$_POST['LoanInstalment2']) ;</v>
      </c>
      <c r="AD37" t="str">
        <f t="shared" si="53"/>
        <v xml:space="preserve">       localStorage.LoanInstalment2       =  document.LoanDataForm.LoanInstalment2.value;</v>
      </c>
      <c r="AE37" t="str">
        <f t="shared" si="54"/>
        <v xml:space="preserve">         document.LoanDataForm.LoanInstalment2.value =  localStorage.LoanInstalment2;</v>
      </c>
      <c r="AF37" t="s">
        <v>446</v>
      </c>
      <c r="AG37" t="str">
        <f t="shared" si="47"/>
        <v xml:space="preserve">           LoanInstalment2  VARCHAR(100) NOT NULL,</v>
      </c>
      <c r="AH37" t="str">
        <f t="shared" si="22"/>
        <v xml:space="preserve">       loan_instalment2               = '$LoanInstalment2',</v>
      </c>
      <c r="AI37" t="str">
        <f t="shared" si="48"/>
        <v xml:space="preserve">       LoanInstalment2,</v>
      </c>
      <c r="AJ37" t="str">
        <f t="shared" si="49"/>
        <v xml:space="preserve">       '$LoanInstalment2',</v>
      </c>
    </row>
    <row r="38" spans="1:36" x14ac:dyDescent="0.25">
      <c r="B38" t="s">
        <v>567</v>
      </c>
      <c r="I38" t="s">
        <v>596</v>
      </c>
      <c r="J38" s="3">
        <f t="shared" si="37"/>
        <v>16</v>
      </c>
      <c r="K38" s="3">
        <f t="shared" si="50"/>
        <v>30</v>
      </c>
      <c r="L38" s="14" t="str">
        <f t="shared" si="8"/>
        <v xml:space="preserve">loan_instalment3              </v>
      </c>
      <c r="M38" t="s">
        <v>609</v>
      </c>
      <c r="N38" s="3">
        <f t="shared" si="38"/>
        <v>15</v>
      </c>
      <c r="O38" s="3">
        <f t="shared" si="51"/>
        <v>21</v>
      </c>
      <c r="P38" s="14" t="str">
        <f t="shared" si="39"/>
        <v xml:space="preserve">LoanInstalment3      </v>
      </c>
      <c r="Q38" t="str">
        <f t="shared" si="40"/>
        <v>'LoanInstalment3'</v>
      </c>
      <c r="R38" t="str">
        <f t="shared" si="41"/>
        <v>$LoanInstalment3</v>
      </c>
      <c r="S38" t="str">
        <f t="shared" si="42"/>
        <v>'$LoanInstalment3'</v>
      </c>
      <c r="T38">
        <f t="shared" si="43"/>
        <v>18</v>
      </c>
      <c r="U38" s="3">
        <f t="shared" si="52"/>
        <v>24</v>
      </c>
      <c r="V38" s="9" t="str">
        <f t="shared" si="44"/>
        <v xml:space="preserve">localStorage.LoanInstalment3      </v>
      </c>
      <c r="W38" s="7" t="s">
        <v>542</v>
      </c>
      <c r="X38" t="str">
        <f t="shared" si="45"/>
        <v xml:space="preserve">'$LoanInstalment3'      </v>
      </c>
      <c r="Y38" t="str">
        <f t="shared" si="17"/>
        <v>$LoanInstalment3       = NULL;// Loan data</v>
      </c>
      <c r="Z38" t="str">
        <f t="shared" si="18"/>
        <v xml:space="preserve">       localStorage.LoanInstalment3       = "";</v>
      </c>
      <c r="AA38" t="str">
        <f t="shared" si="19"/>
        <v xml:space="preserve">         $loan_instalment3                     =  $row["loan_instalment3"];</v>
      </c>
      <c r="AB38" t="str">
        <f t="shared" si="20"/>
        <v xml:space="preserve">         localStorage.LoanInstalment3       = '&lt;php? echo $LoanInstalment3?&gt;' ;</v>
      </c>
      <c r="AC38" t="str">
        <f t="shared" si="55"/>
        <v>$LoanInstalment3       =  str_replace(",","",$_POST['LoanInstalment3']) ;</v>
      </c>
      <c r="AD38" t="str">
        <f t="shared" si="53"/>
        <v xml:space="preserve">       localStorage.LoanInstalment3       =  document.LoanDataForm.LoanInstalment3.value;</v>
      </c>
      <c r="AE38" t="str">
        <f t="shared" si="54"/>
        <v xml:space="preserve">         document.LoanDataForm.LoanInstalment3.value =  localStorage.LoanInstalment3;</v>
      </c>
      <c r="AF38" t="s">
        <v>446</v>
      </c>
      <c r="AG38" t="str">
        <f t="shared" si="47"/>
        <v xml:space="preserve">           LoanInstalment3  VARCHAR(100) NOT NULL,</v>
      </c>
      <c r="AH38" t="str">
        <f t="shared" si="22"/>
        <v xml:space="preserve">       loan_instalment3               = '$LoanInstalment3',</v>
      </c>
      <c r="AI38" t="str">
        <f t="shared" si="48"/>
        <v xml:space="preserve">       LoanInstalment3,</v>
      </c>
      <c r="AJ38" t="str">
        <f t="shared" si="49"/>
        <v xml:space="preserve">       '$LoanInstalment3',</v>
      </c>
    </row>
    <row r="39" spans="1:36" x14ac:dyDescent="0.25">
      <c r="B39" t="s">
        <v>568</v>
      </c>
      <c r="I39" t="s">
        <v>597</v>
      </c>
      <c r="J39" s="3">
        <f t="shared" si="37"/>
        <v>16</v>
      </c>
      <c r="K39" s="3">
        <f t="shared" si="50"/>
        <v>30</v>
      </c>
      <c r="L39" s="14" t="str">
        <f t="shared" si="8"/>
        <v xml:space="preserve">loan_instalment4              </v>
      </c>
      <c r="M39" t="s">
        <v>610</v>
      </c>
      <c r="N39" s="3">
        <f t="shared" si="38"/>
        <v>15</v>
      </c>
      <c r="O39" s="3">
        <f t="shared" si="51"/>
        <v>21</v>
      </c>
      <c r="P39" s="14" t="str">
        <f t="shared" si="39"/>
        <v xml:space="preserve">LoanInstalment4      </v>
      </c>
      <c r="Q39" t="str">
        <f t="shared" si="40"/>
        <v>'LoanInstalment4'</v>
      </c>
      <c r="R39" t="str">
        <f t="shared" si="41"/>
        <v>$LoanInstalment4</v>
      </c>
      <c r="S39" t="str">
        <f t="shared" si="42"/>
        <v>'$LoanInstalment4'</v>
      </c>
      <c r="T39">
        <f t="shared" si="43"/>
        <v>18</v>
      </c>
      <c r="U39" s="3">
        <f t="shared" si="52"/>
        <v>24</v>
      </c>
      <c r="V39" s="9" t="str">
        <f t="shared" si="44"/>
        <v xml:space="preserve">localStorage.LoanInstalment4      </v>
      </c>
      <c r="W39" s="7" t="s">
        <v>542</v>
      </c>
      <c r="X39" t="str">
        <f t="shared" si="45"/>
        <v xml:space="preserve">'$LoanInstalment4'      </v>
      </c>
      <c r="Y39" t="str">
        <f t="shared" si="17"/>
        <v>$LoanInstalment4       = NULL;// Loan data</v>
      </c>
      <c r="Z39" t="str">
        <f t="shared" si="18"/>
        <v xml:space="preserve">       localStorage.LoanInstalment4       = "";</v>
      </c>
      <c r="AA39" t="str">
        <f t="shared" si="19"/>
        <v xml:space="preserve">         $loan_instalment4                     =  $row["loan_instalment4"];</v>
      </c>
      <c r="AB39" t="str">
        <f t="shared" si="20"/>
        <v xml:space="preserve">         localStorage.LoanInstalment4       = '&lt;php? echo $LoanInstalment4?&gt;' ;</v>
      </c>
      <c r="AC39" t="str">
        <f t="shared" si="55"/>
        <v>$LoanInstalment4       =  str_replace(",","",$_POST['LoanInstalment4']) ;</v>
      </c>
      <c r="AD39" t="str">
        <f t="shared" si="53"/>
        <v xml:space="preserve">       localStorage.LoanInstalment4       =  document.LoanDataForm.LoanInstalment4.value;</v>
      </c>
      <c r="AE39" t="str">
        <f t="shared" si="54"/>
        <v xml:space="preserve">         document.LoanDataForm.LoanInstalment4.value =  localStorage.LoanInstalment4;</v>
      </c>
      <c r="AF39" t="s">
        <v>446</v>
      </c>
      <c r="AG39" t="str">
        <f t="shared" si="47"/>
        <v xml:space="preserve">           LoanInstalment4  VARCHAR(100) NOT NULL,</v>
      </c>
      <c r="AH39" t="str">
        <f t="shared" si="22"/>
        <v xml:space="preserve">       loan_instalment4               = '$LoanInstalment4',</v>
      </c>
      <c r="AI39" t="str">
        <f t="shared" si="48"/>
        <v xml:space="preserve">       LoanInstalment4,</v>
      </c>
      <c r="AJ39" t="str">
        <f t="shared" si="49"/>
        <v xml:space="preserve">       '$LoanInstalment4',</v>
      </c>
    </row>
    <row r="40" spans="1:36" x14ac:dyDescent="0.25">
      <c r="B40" t="s">
        <v>569</v>
      </c>
      <c r="I40" t="s">
        <v>598</v>
      </c>
      <c r="J40" s="3">
        <f t="shared" si="37"/>
        <v>16</v>
      </c>
      <c r="K40" s="3">
        <f t="shared" si="50"/>
        <v>30</v>
      </c>
      <c r="L40" s="14" t="str">
        <f t="shared" si="8"/>
        <v xml:space="preserve">loan_instalment5              </v>
      </c>
      <c r="M40" t="s">
        <v>611</v>
      </c>
      <c r="N40" s="3">
        <f t="shared" si="38"/>
        <v>15</v>
      </c>
      <c r="O40" s="3">
        <f t="shared" si="51"/>
        <v>21</v>
      </c>
      <c r="P40" s="14" t="str">
        <f t="shared" si="39"/>
        <v xml:space="preserve">LoanInstalment5      </v>
      </c>
      <c r="Q40" t="str">
        <f t="shared" si="40"/>
        <v>'LoanInstalment5'</v>
      </c>
      <c r="R40" t="str">
        <f t="shared" si="41"/>
        <v>$LoanInstalment5</v>
      </c>
      <c r="S40" t="str">
        <f t="shared" si="42"/>
        <v>'$LoanInstalment5'</v>
      </c>
      <c r="T40">
        <f t="shared" si="43"/>
        <v>18</v>
      </c>
      <c r="U40" s="3">
        <f t="shared" si="52"/>
        <v>24</v>
      </c>
      <c r="V40" s="9" t="str">
        <f t="shared" si="44"/>
        <v xml:space="preserve">localStorage.LoanInstalment5      </v>
      </c>
      <c r="W40" s="7" t="s">
        <v>542</v>
      </c>
      <c r="X40" t="str">
        <f t="shared" si="45"/>
        <v xml:space="preserve">'$LoanInstalment5'      </v>
      </c>
      <c r="Y40" t="str">
        <f t="shared" si="17"/>
        <v>$LoanInstalment5       = NULL;// Loan data</v>
      </c>
      <c r="Z40" t="str">
        <f t="shared" si="18"/>
        <v xml:space="preserve">       localStorage.LoanInstalment5       = "";</v>
      </c>
      <c r="AA40" t="str">
        <f t="shared" si="19"/>
        <v xml:space="preserve">         $loan_instalment5                     =  $row["loan_instalment5"];</v>
      </c>
      <c r="AB40" t="str">
        <f t="shared" si="20"/>
        <v xml:space="preserve">         localStorage.LoanInstalment5       = '&lt;php? echo $LoanInstalment5?&gt;' ;</v>
      </c>
      <c r="AC40" t="str">
        <f t="shared" si="55"/>
        <v>$LoanInstalment5       =  str_replace(",","",$_POST['LoanInstalment5']) ;</v>
      </c>
      <c r="AD40" t="str">
        <f t="shared" si="53"/>
        <v xml:space="preserve">       localStorage.LoanInstalment5       =  document.LoanDataForm.LoanInstalment5.value;</v>
      </c>
      <c r="AE40" t="str">
        <f t="shared" si="54"/>
        <v xml:space="preserve">         document.LoanDataForm.LoanInstalment5.value =  localStorage.LoanInstalment5;</v>
      </c>
      <c r="AF40" t="s">
        <v>446</v>
      </c>
      <c r="AG40" t="str">
        <f t="shared" si="47"/>
        <v xml:space="preserve">           LoanInstalment5  VARCHAR(100) NOT NULL,</v>
      </c>
      <c r="AH40" t="str">
        <f t="shared" si="22"/>
        <v xml:space="preserve">       loan_instalment5               = '$LoanInstalment5',</v>
      </c>
      <c r="AI40" t="str">
        <f t="shared" si="48"/>
        <v xml:space="preserve">       LoanInstalment5,</v>
      </c>
      <c r="AJ40" t="str">
        <f t="shared" si="49"/>
        <v xml:space="preserve">       '$LoanInstalment5',</v>
      </c>
    </row>
    <row r="41" spans="1:36" x14ac:dyDescent="0.25">
      <c r="B41" t="s">
        <v>570</v>
      </c>
      <c r="I41" t="s">
        <v>599</v>
      </c>
      <c r="J41" s="3">
        <f t="shared" si="37"/>
        <v>16</v>
      </c>
      <c r="K41" s="3">
        <f t="shared" si="50"/>
        <v>30</v>
      </c>
      <c r="L41" s="14" t="str">
        <f t="shared" si="8"/>
        <v xml:space="preserve">loan_instalment6              </v>
      </c>
      <c r="M41" t="s">
        <v>612</v>
      </c>
      <c r="N41" s="3">
        <f t="shared" si="38"/>
        <v>15</v>
      </c>
      <c r="O41" s="3">
        <f t="shared" si="51"/>
        <v>21</v>
      </c>
      <c r="P41" s="14" t="str">
        <f t="shared" si="39"/>
        <v xml:space="preserve">LoanInstalment6      </v>
      </c>
      <c r="Q41" t="str">
        <f t="shared" si="40"/>
        <v>'LoanInstalment6'</v>
      </c>
      <c r="R41" t="str">
        <f t="shared" si="41"/>
        <v>$LoanInstalment6</v>
      </c>
      <c r="S41" t="str">
        <f t="shared" si="42"/>
        <v>'$LoanInstalment6'</v>
      </c>
      <c r="T41">
        <f t="shared" si="43"/>
        <v>18</v>
      </c>
      <c r="U41" s="3">
        <f t="shared" si="52"/>
        <v>24</v>
      </c>
      <c r="V41" s="9" t="str">
        <f t="shared" si="44"/>
        <v xml:space="preserve">localStorage.LoanInstalment6      </v>
      </c>
      <c r="W41" s="7" t="s">
        <v>542</v>
      </c>
      <c r="X41" t="str">
        <f t="shared" si="45"/>
        <v xml:space="preserve">'$LoanInstalment6'      </v>
      </c>
      <c r="Y41" t="str">
        <f t="shared" si="17"/>
        <v>$LoanInstalment6       = NULL;// Loan data</v>
      </c>
      <c r="Z41" t="str">
        <f t="shared" si="18"/>
        <v xml:space="preserve">       localStorage.LoanInstalment6       = "";</v>
      </c>
      <c r="AA41" t="str">
        <f t="shared" si="19"/>
        <v xml:space="preserve">         $loan_instalment6                     =  $row["loan_instalment6"];</v>
      </c>
      <c r="AB41" t="str">
        <f t="shared" si="20"/>
        <v xml:space="preserve">         localStorage.LoanInstalment6       = '&lt;php? echo $LoanInstalment6?&gt;' ;</v>
      </c>
      <c r="AC41" t="str">
        <f t="shared" si="55"/>
        <v>$LoanInstalment6       =  str_replace(",","",$_POST['LoanInstalment6']) ;</v>
      </c>
      <c r="AD41" t="str">
        <f t="shared" si="53"/>
        <v xml:space="preserve">       localStorage.LoanInstalment6       =  document.LoanDataForm.LoanInstalment6.value;</v>
      </c>
      <c r="AE41" t="str">
        <f t="shared" si="54"/>
        <v xml:space="preserve">         document.LoanDataForm.LoanInstalment6.value =  localStorage.LoanInstalment6;</v>
      </c>
      <c r="AF41" t="s">
        <v>446</v>
      </c>
      <c r="AG41" t="str">
        <f t="shared" si="47"/>
        <v xml:space="preserve">           LoanInstalment6  VARCHAR(100) NOT NULL,</v>
      </c>
      <c r="AH41" t="str">
        <f t="shared" si="22"/>
        <v xml:space="preserve">       loan_instalment6               = '$LoanInstalment6',</v>
      </c>
      <c r="AI41" t="str">
        <f t="shared" si="48"/>
        <v xml:space="preserve">       LoanInstalment6,</v>
      </c>
      <c r="AJ41" t="str">
        <f t="shared" si="49"/>
        <v xml:space="preserve">       '$LoanInstalment6',</v>
      </c>
    </row>
    <row r="42" spans="1:36" x14ac:dyDescent="0.25">
      <c r="B42" t="s">
        <v>571</v>
      </c>
      <c r="I42" t="s">
        <v>600</v>
      </c>
      <c r="J42" s="3">
        <f t="shared" si="37"/>
        <v>16</v>
      </c>
      <c r="K42" s="3">
        <f t="shared" si="50"/>
        <v>30</v>
      </c>
      <c r="L42" s="14" t="str">
        <f t="shared" si="8"/>
        <v xml:space="preserve">loan_instalment7              </v>
      </c>
      <c r="M42" t="s">
        <v>613</v>
      </c>
      <c r="N42" s="3">
        <f t="shared" si="38"/>
        <v>15</v>
      </c>
      <c r="O42" s="3">
        <f t="shared" si="51"/>
        <v>21</v>
      </c>
      <c r="P42" s="14" t="str">
        <f t="shared" si="39"/>
        <v xml:space="preserve">LoanInstalment7      </v>
      </c>
      <c r="Q42" t="str">
        <f t="shared" si="40"/>
        <v>'LoanInstalment7'</v>
      </c>
      <c r="R42" t="str">
        <f t="shared" si="41"/>
        <v>$LoanInstalment7</v>
      </c>
      <c r="S42" t="str">
        <f t="shared" si="42"/>
        <v>'$LoanInstalment7'</v>
      </c>
      <c r="T42">
        <f t="shared" si="43"/>
        <v>18</v>
      </c>
      <c r="U42" s="3">
        <f t="shared" si="52"/>
        <v>24</v>
      </c>
      <c r="V42" s="9" t="str">
        <f t="shared" si="44"/>
        <v xml:space="preserve">localStorage.LoanInstalment7      </v>
      </c>
      <c r="W42" s="7" t="s">
        <v>542</v>
      </c>
      <c r="X42" t="str">
        <f t="shared" si="45"/>
        <v xml:space="preserve">'$LoanInstalment7'      </v>
      </c>
      <c r="Y42" t="str">
        <f t="shared" si="17"/>
        <v>$LoanInstalment7       = NULL;// Loan data</v>
      </c>
      <c r="Z42" t="str">
        <f t="shared" si="18"/>
        <v xml:space="preserve">       localStorage.LoanInstalment7       = "";</v>
      </c>
      <c r="AA42" t="str">
        <f t="shared" si="19"/>
        <v xml:space="preserve">         $loan_instalment7                     =  $row["loan_instalment7"];</v>
      </c>
      <c r="AB42" t="str">
        <f t="shared" si="20"/>
        <v xml:space="preserve">         localStorage.LoanInstalment7       = '&lt;php? echo $LoanInstalment7?&gt;' ;</v>
      </c>
      <c r="AC42" t="str">
        <f t="shared" si="55"/>
        <v>$LoanInstalment7       =  str_replace(",","",$_POST['LoanInstalment7']) ;</v>
      </c>
      <c r="AD42" t="str">
        <f t="shared" si="53"/>
        <v xml:space="preserve">       localStorage.LoanInstalment7       =  document.LoanDataForm.LoanInstalment7.value;</v>
      </c>
      <c r="AE42" t="str">
        <f t="shared" si="54"/>
        <v xml:space="preserve">         document.LoanDataForm.LoanInstalment7.value =  localStorage.LoanInstalment7;</v>
      </c>
      <c r="AF42" t="s">
        <v>446</v>
      </c>
      <c r="AG42" t="str">
        <f t="shared" si="47"/>
        <v xml:space="preserve">           LoanInstalment7  VARCHAR(100) NOT NULL,</v>
      </c>
      <c r="AH42" t="str">
        <f t="shared" si="22"/>
        <v xml:space="preserve">       loan_instalment7               = '$LoanInstalment7',</v>
      </c>
      <c r="AI42" t="str">
        <f t="shared" si="48"/>
        <v xml:space="preserve">       LoanInstalment7,</v>
      </c>
      <c r="AJ42" t="str">
        <f t="shared" si="49"/>
        <v xml:space="preserve">       '$LoanInstalment7',</v>
      </c>
    </row>
    <row r="43" spans="1:36" x14ac:dyDescent="0.25">
      <c r="B43" t="s">
        <v>572</v>
      </c>
      <c r="I43" t="s">
        <v>601</v>
      </c>
      <c r="J43" s="3">
        <f t="shared" si="37"/>
        <v>16</v>
      </c>
      <c r="K43" s="3">
        <f t="shared" si="50"/>
        <v>30</v>
      </c>
      <c r="L43" s="14" t="str">
        <f t="shared" si="8"/>
        <v xml:space="preserve">loan_instalment8              </v>
      </c>
      <c r="M43" t="s">
        <v>614</v>
      </c>
      <c r="N43" s="3">
        <f t="shared" si="38"/>
        <v>15</v>
      </c>
      <c r="O43" s="3">
        <f t="shared" si="51"/>
        <v>21</v>
      </c>
      <c r="P43" s="14" t="str">
        <f t="shared" si="39"/>
        <v xml:space="preserve">LoanInstalment8      </v>
      </c>
      <c r="Q43" t="str">
        <f t="shared" si="40"/>
        <v>'LoanInstalment8'</v>
      </c>
      <c r="R43" t="str">
        <f t="shared" si="41"/>
        <v>$LoanInstalment8</v>
      </c>
      <c r="S43" t="str">
        <f t="shared" si="42"/>
        <v>'$LoanInstalment8'</v>
      </c>
      <c r="T43">
        <f t="shared" si="43"/>
        <v>18</v>
      </c>
      <c r="U43" s="3">
        <f t="shared" si="52"/>
        <v>24</v>
      </c>
      <c r="V43" s="9" t="str">
        <f t="shared" si="44"/>
        <v xml:space="preserve">localStorage.LoanInstalment8      </v>
      </c>
      <c r="W43" s="7" t="s">
        <v>542</v>
      </c>
      <c r="X43" t="str">
        <f t="shared" si="45"/>
        <v xml:space="preserve">'$LoanInstalment8'      </v>
      </c>
      <c r="Y43" t="str">
        <f t="shared" si="17"/>
        <v>$LoanInstalment8       = NULL;// Loan data</v>
      </c>
      <c r="Z43" t="str">
        <f t="shared" si="18"/>
        <v xml:space="preserve">       localStorage.LoanInstalment8       = "";</v>
      </c>
      <c r="AA43" t="str">
        <f t="shared" si="19"/>
        <v xml:space="preserve">         $loan_instalment8                     =  $row["loan_instalment8"];</v>
      </c>
      <c r="AB43" t="str">
        <f t="shared" si="20"/>
        <v xml:space="preserve">         localStorage.LoanInstalment8       = '&lt;php? echo $LoanInstalment8?&gt;' ;</v>
      </c>
      <c r="AC43" t="str">
        <f t="shared" si="55"/>
        <v>$LoanInstalment8       =  str_replace(",","",$_POST['LoanInstalment8']) ;</v>
      </c>
      <c r="AD43" t="str">
        <f t="shared" si="53"/>
        <v xml:space="preserve">       localStorage.LoanInstalment8       =  document.LoanDataForm.LoanInstalment8.value;</v>
      </c>
      <c r="AE43" t="str">
        <f t="shared" si="54"/>
        <v xml:space="preserve">         document.LoanDataForm.LoanInstalment8.value =  localStorage.LoanInstalment8;</v>
      </c>
      <c r="AF43" t="s">
        <v>446</v>
      </c>
      <c r="AG43" t="str">
        <f t="shared" si="47"/>
        <v xml:space="preserve">           LoanInstalment8  VARCHAR(100) NOT NULL,</v>
      </c>
      <c r="AH43" t="str">
        <f t="shared" si="22"/>
        <v xml:space="preserve">       loan_instalment8               = '$LoanInstalment8',</v>
      </c>
      <c r="AI43" t="str">
        <f t="shared" si="48"/>
        <v xml:space="preserve">       LoanInstalment8,</v>
      </c>
      <c r="AJ43" t="str">
        <f t="shared" si="49"/>
        <v xml:space="preserve">       '$LoanInstalment8',</v>
      </c>
    </row>
    <row r="44" spans="1:36" x14ac:dyDescent="0.25">
      <c r="B44" t="s">
        <v>573</v>
      </c>
      <c r="I44" t="s">
        <v>602</v>
      </c>
      <c r="J44" s="3">
        <f t="shared" si="37"/>
        <v>16</v>
      </c>
      <c r="K44" s="3">
        <f t="shared" si="50"/>
        <v>30</v>
      </c>
      <c r="L44" s="14" t="str">
        <f t="shared" si="8"/>
        <v xml:space="preserve">loan_instalment9              </v>
      </c>
      <c r="M44" t="s">
        <v>615</v>
      </c>
      <c r="N44" s="3">
        <f t="shared" si="38"/>
        <v>15</v>
      </c>
      <c r="O44" s="3">
        <f t="shared" si="51"/>
        <v>21</v>
      </c>
      <c r="P44" s="14" t="str">
        <f t="shared" si="39"/>
        <v xml:space="preserve">LoanInstalment9      </v>
      </c>
      <c r="Q44" t="str">
        <f t="shared" si="40"/>
        <v>'LoanInstalment9'</v>
      </c>
      <c r="R44" t="str">
        <f t="shared" si="41"/>
        <v>$LoanInstalment9</v>
      </c>
      <c r="S44" t="str">
        <f t="shared" si="42"/>
        <v>'$LoanInstalment9'</v>
      </c>
      <c r="T44">
        <f t="shared" si="43"/>
        <v>18</v>
      </c>
      <c r="U44" s="3">
        <f t="shared" si="52"/>
        <v>24</v>
      </c>
      <c r="V44" s="9" t="str">
        <f t="shared" si="44"/>
        <v xml:space="preserve">localStorage.LoanInstalment9      </v>
      </c>
      <c r="W44" s="7" t="s">
        <v>542</v>
      </c>
      <c r="X44" t="str">
        <f t="shared" si="45"/>
        <v xml:space="preserve">'$LoanInstalment9'      </v>
      </c>
      <c r="Y44" t="str">
        <f t="shared" si="17"/>
        <v>$LoanInstalment9       = NULL;// Loan data</v>
      </c>
      <c r="Z44" t="str">
        <f t="shared" si="18"/>
        <v xml:space="preserve">       localStorage.LoanInstalment9       = "";</v>
      </c>
      <c r="AA44" t="str">
        <f t="shared" si="19"/>
        <v xml:space="preserve">         $loan_instalment9                     =  $row["loan_instalment9"];</v>
      </c>
      <c r="AB44" t="str">
        <f t="shared" si="20"/>
        <v xml:space="preserve">         localStorage.LoanInstalment9       = '&lt;php? echo $LoanInstalment9?&gt;' ;</v>
      </c>
      <c r="AC44" t="str">
        <f t="shared" si="55"/>
        <v>$LoanInstalment9       =  str_replace(",","",$_POST['LoanInstalment9']) ;</v>
      </c>
      <c r="AD44" t="str">
        <f t="shared" si="53"/>
        <v xml:space="preserve">       localStorage.LoanInstalment9       =  document.LoanDataForm.LoanInstalment9.value;</v>
      </c>
      <c r="AE44" t="str">
        <f t="shared" si="54"/>
        <v xml:space="preserve">         document.LoanDataForm.LoanInstalment9.value =  localStorage.LoanInstalment9;</v>
      </c>
      <c r="AF44" t="s">
        <v>446</v>
      </c>
      <c r="AG44" t="str">
        <f t="shared" si="47"/>
        <v xml:space="preserve">           LoanInstalment9  VARCHAR(100) NOT NULL,</v>
      </c>
      <c r="AH44" t="str">
        <f t="shared" si="22"/>
        <v xml:space="preserve">       loan_instalment9               = '$LoanInstalment9',</v>
      </c>
      <c r="AI44" t="str">
        <f t="shared" si="48"/>
        <v xml:space="preserve">       LoanInstalment9,</v>
      </c>
      <c r="AJ44" t="str">
        <f t="shared" si="49"/>
        <v xml:space="preserve">       '$LoanInstalment9',</v>
      </c>
    </row>
    <row r="45" spans="1:36" x14ac:dyDescent="0.25">
      <c r="B45" t="s">
        <v>574</v>
      </c>
      <c r="I45" t="s">
        <v>603</v>
      </c>
      <c r="J45" s="3">
        <f t="shared" si="37"/>
        <v>17</v>
      </c>
      <c r="K45" s="3">
        <f t="shared" si="50"/>
        <v>30</v>
      </c>
      <c r="L45" s="14" t="str">
        <f t="shared" si="8"/>
        <v xml:space="preserve">loan_instalment10             </v>
      </c>
      <c r="M45" t="s">
        <v>564</v>
      </c>
      <c r="N45" s="3">
        <f t="shared" si="38"/>
        <v>16</v>
      </c>
      <c r="O45" s="3">
        <f t="shared" si="51"/>
        <v>21</v>
      </c>
      <c r="P45" s="14" t="str">
        <f t="shared" si="39"/>
        <v xml:space="preserve">TotalInstalments     </v>
      </c>
      <c r="Q45" t="str">
        <f t="shared" si="40"/>
        <v>'TotalInstalments'</v>
      </c>
      <c r="R45" t="str">
        <f t="shared" si="41"/>
        <v>$TotalInstalments</v>
      </c>
      <c r="S45" t="str">
        <f t="shared" si="42"/>
        <v>'$TotalInstalments'</v>
      </c>
      <c r="T45">
        <f t="shared" si="43"/>
        <v>19</v>
      </c>
      <c r="U45" s="3">
        <f t="shared" si="52"/>
        <v>24</v>
      </c>
      <c r="V45" s="9" t="str">
        <f t="shared" si="44"/>
        <v xml:space="preserve">localStorage.TotalInstalments     </v>
      </c>
      <c r="W45" s="7" t="s">
        <v>542</v>
      </c>
      <c r="X45" t="str">
        <f t="shared" si="45"/>
        <v xml:space="preserve">'$TotalInstalments'     </v>
      </c>
      <c r="Y45" t="str">
        <f t="shared" si="17"/>
        <v>$TotalInstalments      = NULL;// Loan data</v>
      </c>
      <c r="Z45" t="str">
        <f t="shared" si="18"/>
        <v xml:space="preserve">       localStorage.TotalInstalments      = "";</v>
      </c>
      <c r="AA45" t="str">
        <f t="shared" si="19"/>
        <v xml:space="preserve">         $loan_instalment10                    =  $row["loan_instalment10"];</v>
      </c>
      <c r="AB45" t="str">
        <f t="shared" si="20"/>
        <v xml:space="preserve">         localStorage.TotalInstalments      = '&lt;php? echo $TotalInstalments?&gt;' ;</v>
      </c>
      <c r="AC45" t="str">
        <f t="shared" si="55"/>
        <v>$TotalInstalments      =  str_replace(",","",$_POST['TotalInstalments']) ;</v>
      </c>
      <c r="AD45" t="str">
        <f t="shared" si="53"/>
        <v xml:space="preserve">       localStorage.TotalInstalments      =  document.LoanDataForm.TotalInstalments.value;</v>
      </c>
      <c r="AE45" t="str">
        <f t="shared" si="54"/>
        <v xml:space="preserve">         document.LoanDataForm.TotalInstalments.value =  localStorage.TotalInstalments;</v>
      </c>
      <c r="AF45" t="s">
        <v>446</v>
      </c>
      <c r="AG45" t="str">
        <f t="shared" si="47"/>
        <v xml:space="preserve">           TotalInstalments  VARCHAR(100) NOT NULL,</v>
      </c>
      <c r="AH45" t="str">
        <f t="shared" si="22"/>
        <v xml:space="preserve">       loan_instalment10              = '$TotalInstalments',</v>
      </c>
      <c r="AI45" t="str">
        <f t="shared" si="48"/>
        <v xml:space="preserve">       TotalInstalments,</v>
      </c>
      <c r="AJ45" t="str">
        <f t="shared" si="49"/>
        <v xml:space="preserve">       '$TotalInstalments',</v>
      </c>
    </row>
    <row r="46" spans="1:36" x14ac:dyDescent="0.25">
      <c r="A46">
        <v>30</v>
      </c>
      <c r="B46" t="s">
        <v>532</v>
      </c>
      <c r="I46" t="s">
        <v>627</v>
      </c>
      <c r="J46" s="3">
        <f t="shared" si="37"/>
        <v>27</v>
      </c>
      <c r="K46" s="3">
        <f t="shared" si="50"/>
        <v>30</v>
      </c>
      <c r="L46" s="14" t="str">
        <f t="shared" si="8"/>
        <v xml:space="preserve">number_of_loans_outstanding   </v>
      </c>
      <c r="M46" t="s">
        <v>488</v>
      </c>
      <c r="N46" s="3">
        <f t="shared" si="38"/>
        <v>17</v>
      </c>
      <c r="O46" s="3">
        <f t="shared" si="51"/>
        <v>21</v>
      </c>
      <c r="P46" s="14" t="str">
        <f t="shared" si="39"/>
        <v xml:space="preserve">loans_outstanding    </v>
      </c>
      <c r="Q46" t="str">
        <f t="shared" si="40"/>
        <v>'loans_outstanding'</v>
      </c>
      <c r="R46" t="str">
        <f t="shared" si="41"/>
        <v>$loans_outstanding</v>
      </c>
      <c r="S46" t="str">
        <f t="shared" si="42"/>
        <v>'$loans_outstanding'</v>
      </c>
      <c r="T46">
        <f t="shared" si="43"/>
        <v>20</v>
      </c>
      <c r="U46" s="3">
        <f t="shared" si="52"/>
        <v>24</v>
      </c>
      <c r="V46" s="9" t="str">
        <f t="shared" si="44"/>
        <v xml:space="preserve">localStorage.loans_outstanding    </v>
      </c>
      <c r="W46" s="7" t="s">
        <v>542</v>
      </c>
      <c r="X46" t="str">
        <f t="shared" si="45"/>
        <v xml:space="preserve">'$loans_outstanding'    </v>
      </c>
      <c r="Y46" t="str">
        <f t="shared" si="17"/>
        <v>$loans_outstanding     = NULL;// Loan data</v>
      </c>
      <c r="Z46" t="str">
        <f t="shared" si="18"/>
        <v xml:space="preserve">       localStorage.loans_outstanding     = "";</v>
      </c>
      <c r="AA46" t="str">
        <f t="shared" si="19"/>
        <v xml:space="preserve">         $number_of_loans_outstanding          =  $row["number_of_loans_outstanding"];</v>
      </c>
      <c r="AB46" t="str">
        <f t="shared" si="20"/>
        <v xml:space="preserve">         localStorage.loans_outstanding     = '&lt;php? echo $loans_outstanding?&gt;' ;</v>
      </c>
      <c r="AC46" t="str">
        <f t="shared" si="46"/>
        <v>$loans_outstanding     =  $_POST['loans_outstanding'] ;</v>
      </c>
      <c r="AD46" t="str">
        <f t="shared" si="53"/>
        <v xml:space="preserve">       localStorage.loans_outstanding     =  document.LoanDataForm.loans_outstanding.value;</v>
      </c>
      <c r="AE46" t="str">
        <f t="shared" si="54"/>
        <v xml:space="preserve">         document.LoanDataForm.loans_outstanding.value =  localStorage.loans_outstanding;</v>
      </c>
      <c r="AF46" t="s">
        <v>446</v>
      </c>
      <c r="AG46" t="str">
        <f t="shared" si="47"/>
        <v xml:space="preserve">           loans_outstanding  VARCHAR(100) NOT NULL,</v>
      </c>
      <c r="AH46" t="str">
        <f t="shared" si="22"/>
        <v xml:space="preserve">       number_of_loans_outstanding    = '$loans_outstanding',</v>
      </c>
      <c r="AI46" t="str">
        <f t="shared" si="48"/>
        <v xml:space="preserve">       loans_outstanding,</v>
      </c>
      <c r="AJ46" t="str">
        <f t="shared" si="49"/>
        <v xml:space="preserve">       '$loans_outstanding',</v>
      </c>
    </row>
    <row r="47" spans="1:36" x14ac:dyDescent="0.25">
      <c r="A47">
        <v>31</v>
      </c>
      <c r="B47" t="s">
        <v>533</v>
      </c>
      <c r="I47" t="s">
        <v>628</v>
      </c>
      <c r="J47" s="3">
        <f t="shared" si="37"/>
        <v>7</v>
      </c>
      <c r="K47" s="3">
        <f t="shared" si="50"/>
        <v>30</v>
      </c>
      <c r="L47" s="14" t="str">
        <f t="shared" si="8"/>
        <v xml:space="preserve">ITC_REF                       </v>
      </c>
      <c r="M47" t="s">
        <v>489</v>
      </c>
      <c r="N47" s="3">
        <f t="shared" si="38"/>
        <v>7</v>
      </c>
      <c r="O47" s="3">
        <f t="shared" si="51"/>
        <v>21</v>
      </c>
      <c r="P47" s="14" t="str">
        <f t="shared" si="39"/>
        <v xml:space="preserve">itc_ref              </v>
      </c>
      <c r="Q47" t="str">
        <f t="shared" si="40"/>
        <v>'itc_ref'</v>
      </c>
      <c r="R47" t="str">
        <f t="shared" si="41"/>
        <v>$itc_ref</v>
      </c>
      <c r="S47" t="str">
        <f t="shared" si="42"/>
        <v>'$itc_ref'</v>
      </c>
      <c r="T47">
        <f t="shared" si="43"/>
        <v>10</v>
      </c>
      <c r="U47" s="3">
        <f t="shared" si="52"/>
        <v>24</v>
      </c>
      <c r="V47" s="9" t="str">
        <f t="shared" si="44"/>
        <v xml:space="preserve">localStorage.itc_ref              </v>
      </c>
      <c r="W47" s="7" t="s">
        <v>542</v>
      </c>
      <c r="X47" t="str">
        <f t="shared" si="45"/>
        <v xml:space="preserve">'$itc_ref'              </v>
      </c>
      <c r="Y47" t="str">
        <f t="shared" si="17"/>
        <v>$itc_ref               = NULL;// Loan data</v>
      </c>
      <c r="Z47" t="str">
        <f t="shared" si="18"/>
        <v xml:space="preserve">       localStorage.itc_ref               = "";</v>
      </c>
      <c r="AA47" t="str">
        <f t="shared" si="19"/>
        <v xml:space="preserve">         $ITC_REF                              =  $row["ITC_REF"];</v>
      </c>
      <c r="AB47" t="str">
        <f t="shared" si="20"/>
        <v xml:space="preserve">         localStorage.itc_ref               = '&lt;php? echo $itc_ref?&gt;' ;</v>
      </c>
      <c r="AC47" t="str">
        <f t="shared" si="46"/>
        <v>$itc_ref               =  $_POST['itc_ref'] ;</v>
      </c>
      <c r="AD47" t="str">
        <f t="shared" si="53"/>
        <v xml:space="preserve">       localStorage.itc_ref               =  document.LoanDataForm.itc_ref.value;</v>
      </c>
      <c r="AE47" t="str">
        <f t="shared" si="54"/>
        <v xml:space="preserve">         document.LoanDataForm.itc_ref.value =  localStorage.itc_ref;</v>
      </c>
      <c r="AF47" t="s">
        <v>446</v>
      </c>
      <c r="AG47" t="str">
        <f t="shared" si="47"/>
        <v xml:space="preserve">           itc_ref  VARCHAR(100) NOT NULL,</v>
      </c>
      <c r="AH47" t="str">
        <f t="shared" si="22"/>
        <v xml:space="preserve">       ITC_REF                        = '$itc_ref',</v>
      </c>
      <c r="AI47" t="str">
        <f t="shared" si="48"/>
        <v xml:space="preserve">       itc_ref,</v>
      </c>
      <c r="AJ47" t="str">
        <f t="shared" si="49"/>
        <v xml:space="preserve">       '$itc_ref',</v>
      </c>
    </row>
    <row r="48" spans="1:36" x14ac:dyDescent="0.25">
      <c r="A48">
        <v>32</v>
      </c>
      <c r="B48" t="s">
        <v>534</v>
      </c>
      <c r="I48" t="s">
        <v>629</v>
      </c>
      <c r="J48" s="3">
        <f t="shared" si="37"/>
        <v>9</v>
      </c>
      <c r="K48" s="3">
        <f t="shared" si="50"/>
        <v>30</v>
      </c>
      <c r="L48" s="14" t="str">
        <f t="shared" si="8"/>
        <v xml:space="preserve">paid_debt                     </v>
      </c>
      <c r="M48" t="s">
        <v>541</v>
      </c>
      <c r="N48" s="3">
        <f t="shared" si="38"/>
        <v>10</v>
      </c>
      <c r="O48" s="3">
        <f t="shared" si="51"/>
        <v>21</v>
      </c>
      <c r="P48" s="14" t="str">
        <f t="shared" si="39"/>
        <v xml:space="preserve">paid_debts           </v>
      </c>
      <c r="Q48" t="str">
        <f t="shared" si="40"/>
        <v>'paid_debts'</v>
      </c>
      <c r="R48" t="str">
        <f t="shared" si="41"/>
        <v>$paid_debts</v>
      </c>
      <c r="S48" t="str">
        <f t="shared" si="42"/>
        <v>'$paid_debts'</v>
      </c>
      <c r="T48">
        <f t="shared" si="43"/>
        <v>13</v>
      </c>
      <c r="U48" s="3">
        <f t="shared" si="52"/>
        <v>24</v>
      </c>
      <c r="V48" s="9" t="str">
        <f t="shared" si="44"/>
        <v xml:space="preserve">localStorage.paid_debts           </v>
      </c>
      <c r="W48" s="7" t="s">
        <v>542</v>
      </c>
      <c r="X48" t="str">
        <f t="shared" si="45"/>
        <v xml:space="preserve">'$paid_debts'           </v>
      </c>
      <c r="Y48" t="str">
        <f t="shared" si="17"/>
        <v>$paid_debts            = NULL;// Loan data</v>
      </c>
      <c r="Z48" t="str">
        <f t="shared" si="18"/>
        <v xml:space="preserve">       localStorage.paid_debts            = "";</v>
      </c>
      <c r="AA48" t="str">
        <f t="shared" si="19"/>
        <v xml:space="preserve">         $paid_debt                            =  $row["paid_debt"];</v>
      </c>
      <c r="AB48" t="str">
        <f t="shared" si="20"/>
        <v xml:space="preserve">         localStorage.paid_debts            = '&lt;php? echo $paid_debts?&gt;' ;</v>
      </c>
      <c r="AC48" t="str">
        <f t="shared" si="46"/>
        <v>$paid_debts            =  $_POST['paid_debts'] ;</v>
      </c>
      <c r="AD48" t="str">
        <f t="shared" si="53"/>
        <v xml:space="preserve">       localStorage.paid_debts            =  document.LoanDataForm.paid_debts.value;</v>
      </c>
      <c r="AE48" t="str">
        <f t="shared" si="54"/>
        <v xml:space="preserve">         document.LoanDataForm.paid_debts.value =  localStorage.paid_debts;</v>
      </c>
      <c r="AF48" t="s">
        <v>446</v>
      </c>
      <c r="AG48" t="str">
        <f t="shared" si="47"/>
        <v xml:space="preserve">           paid_debts  VARCHAR(100) NOT NULL,</v>
      </c>
      <c r="AH48" t="str">
        <f t="shared" si="22"/>
        <v xml:space="preserve">       paid_debt                      = '$paid_debts',</v>
      </c>
      <c r="AI48" t="str">
        <f t="shared" si="48"/>
        <v xml:space="preserve">       paid_debts,</v>
      </c>
      <c r="AJ48" t="str">
        <f t="shared" si="49"/>
        <v xml:space="preserve">       '$paid_debts',</v>
      </c>
    </row>
    <row r="49" spans="1:36" x14ac:dyDescent="0.25">
      <c r="A49">
        <v>33</v>
      </c>
      <c r="B49" t="s">
        <v>535</v>
      </c>
      <c r="I49" t="s">
        <v>630</v>
      </c>
      <c r="J49" s="3">
        <f t="shared" si="37"/>
        <v>8</v>
      </c>
      <c r="K49" s="3">
        <f t="shared" si="50"/>
        <v>30</v>
      </c>
      <c r="L49" s="14" t="str">
        <f t="shared" si="8"/>
        <v xml:space="preserve">judgment                      </v>
      </c>
      <c r="M49" t="s">
        <v>490</v>
      </c>
      <c r="N49" s="3">
        <f t="shared" si="38"/>
        <v>9</v>
      </c>
      <c r="O49" s="3">
        <f t="shared" si="51"/>
        <v>21</v>
      </c>
      <c r="P49" s="14" t="str">
        <f t="shared" si="39"/>
        <v xml:space="preserve">judgement            </v>
      </c>
      <c r="Q49" t="str">
        <f t="shared" si="40"/>
        <v>'judgement'</v>
      </c>
      <c r="R49" t="str">
        <f t="shared" si="41"/>
        <v>$judgement</v>
      </c>
      <c r="S49" t="str">
        <f t="shared" si="42"/>
        <v>'$judgement'</v>
      </c>
      <c r="T49">
        <f t="shared" si="43"/>
        <v>12</v>
      </c>
      <c r="U49" s="3">
        <f t="shared" si="52"/>
        <v>24</v>
      </c>
      <c r="V49" s="9" t="str">
        <f t="shared" si="44"/>
        <v xml:space="preserve">localStorage.judgement            </v>
      </c>
      <c r="W49" s="7" t="s">
        <v>542</v>
      </c>
      <c r="X49" t="str">
        <f t="shared" si="45"/>
        <v xml:space="preserve">'$judgement'            </v>
      </c>
      <c r="Y49" t="str">
        <f t="shared" si="17"/>
        <v>$judgement             = NULL;// Loan data</v>
      </c>
      <c r="Z49" t="str">
        <f t="shared" si="18"/>
        <v xml:space="preserve">       localStorage.judgement             = "";</v>
      </c>
      <c r="AA49" t="str">
        <f t="shared" si="19"/>
        <v xml:space="preserve">         $judgment                             =  $row["judgment"];</v>
      </c>
      <c r="AB49" t="str">
        <f t="shared" si="20"/>
        <v xml:space="preserve">         localStorage.judgement             = '&lt;php? echo $judgement?&gt;' ;</v>
      </c>
      <c r="AC49" t="str">
        <f t="shared" si="46"/>
        <v>$judgement             =  $_POST['judgement'] ;</v>
      </c>
      <c r="AD49" t="str">
        <f t="shared" si="53"/>
        <v xml:space="preserve">       localStorage.judgement             =  document.LoanDataForm.judgement.value;</v>
      </c>
      <c r="AE49" t="str">
        <f t="shared" si="54"/>
        <v xml:space="preserve">         document.LoanDataForm.judgement.value =  localStorage.judgement;</v>
      </c>
      <c r="AF49" t="s">
        <v>446</v>
      </c>
      <c r="AG49" t="str">
        <f t="shared" si="47"/>
        <v xml:space="preserve">           judgement  VARCHAR(100) NOT NULL,</v>
      </c>
      <c r="AH49" t="str">
        <f t="shared" si="22"/>
        <v xml:space="preserve">       judgment                       = '$judgement',</v>
      </c>
      <c r="AI49" t="str">
        <f t="shared" si="48"/>
        <v xml:space="preserve">       judgement,</v>
      </c>
      <c r="AJ49" t="str">
        <f t="shared" si="49"/>
        <v xml:space="preserve">       '$judgement',</v>
      </c>
    </row>
    <row r="50" spans="1:36" x14ac:dyDescent="0.25">
      <c r="A50">
        <v>34</v>
      </c>
      <c r="B50" t="s">
        <v>536</v>
      </c>
      <c r="I50" t="s">
        <v>491</v>
      </c>
      <c r="J50" s="3">
        <f t="shared" si="37"/>
        <v>12</v>
      </c>
      <c r="K50" s="3">
        <f t="shared" si="50"/>
        <v>30</v>
      </c>
      <c r="L50" s="14" t="str">
        <f t="shared" si="8"/>
        <v xml:space="preserve">default_data                  </v>
      </c>
      <c r="M50" t="s">
        <v>491</v>
      </c>
      <c r="N50" s="3">
        <f t="shared" si="38"/>
        <v>12</v>
      </c>
      <c r="O50" s="3">
        <f t="shared" si="51"/>
        <v>21</v>
      </c>
      <c r="P50" s="14" t="str">
        <f t="shared" si="39"/>
        <v xml:space="preserve">default_data         </v>
      </c>
      <c r="Q50" t="str">
        <f t="shared" si="40"/>
        <v>'default_data'</v>
      </c>
      <c r="R50" t="str">
        <f t="shared" si="41"/>
        <v>$default_data</v>
      </c>
      <c r="S50" t="str">
        <f t="shared" si="42"/>
        <v>'$default_data'</v>
      </c>
      <c r="T50">
        <f t="shared" si="43"/>
        <v>15</v>
      </c>
      <c r="U50" s="3">
        <f t="shared" si="52"/>
        <v>24</v>
      </c>
      <c r="V50" s="9" t="str">
        <f t="shared" si="44"/>
        <v xml:space="preserve">localStorage.default_data         </v>
      </c>
      <c r="W50" s="7" t="s">
        <v>542</v>
      </c>
      <c r="X50" t="str">
        <f t="shared" si="45"/>
        <v xml:space="preserve">'$default_data'         </v>
      </c>
      <c r="Y50" t="str">
        <f t="shared" si="17"/>
        <v>$default_data          = NULL;// Loan data</v>
      </c>
      <c r="Z50" t="str">
        <f t="shared" si="18"/>
        <v xml:space="preserve">       localStorage.default_data          = "";</v>
      </c>
      <c r="AA50" t="str">
        <f t="shared" si="19"/>
        <v xml:space="preserve">         $default_data                         =  $row["default_data"];</v>
      </c>
      <c r="AB50" t="str">
        <f t="shared" si="20"/>
        <v xml:space="preserve">         localStorage.default_data          = '&lt;php? echo $default_data?&gt;' ;</v>
      </c>
      <c r="AC50" t="str">
        <f t="shared" si="46"/>
        <v>$default_data          =  $_POST['default_data'] ;</v>
      </c>
      <c r="AD50" t="str">
        <f t="shared" si="53"/>
        <v xml:space="preserve">       localStorage.default_data          =  document.LoanDataForm.default_data.value;</v>
      </c>
      <c r="AE50" t="str">
        <f t="shared" si="54"/>
        <v xml:space="preserve">         document.LoanDataForm.default_data.value =  localStorage.default_data;</v>
      </c>
      <c r="AF50" t="s">
        <v>446</v>
      </c>
      <c r="AG50" t="str">
        <f t="shared" si="47"/>
        <v xml:space="preserve">           default_data  VARCHAR(100) NOT NULL,</v>
      </c>
      <c r="AH50" t="str">
        <f t="shared" si="22"/>
        <v xml:space="preserve">       default_data                   = '$default_data',</v>
      </c>
      <c r="AI50" t="str">
        <f t="shared" si="48"/>
        <v xml:space="preserve">       default_data,</v>
      </c>
      <c r="AJ50" t="str">
        <f t="shared" si="49"/>
        <v xml:space="preserve">       '$default_data',</v>
      </c>
    </row>
    <row r="51" spans="1:36" x14ac:dyDescent="0.25">
      <c r="A51">
        <v>35</v>
      </c>
      <c r="B51" t="s">
        <v>537</v>
      </c>
      <c r="I51" t="s">
        <v>492</v>
      </c>
      <c r="J51" s="3">
        <f t="shared" si="37"/>
        <v>12</v>
      </c>
      <c r="K51" s="3">
        <f t="shared" si="50"/>
        <v>30</v>
      </c>
      <c r="L51" s="14" t="str">
        <f t="shared" si="8"/>
        <v xml:space="preserve">trace_alerts                  </v>
      </c>
      <c r="M51" t="s">
        <v>492</v>
      </c>
      <c r="N51" s="3">
        <f t="shared" si="38"/>
        <v>12</v>
      </c>
      <c r="O51" s="3">
        <f t="shared" si="51"/>
        <v>21</v>
      </c>
      <c r="P51" s="14" t="str">
        <f t="shared" si="39"/>
        <v xml:space="preserve">trace_alerts         </v>
      </c>
      <c r="Q51" t="str">
        <f t="shared" si="40"/>
        <v>'trace_alerts'</v>
      </c>
      <c r="R51" t="str">
        <f t="shared" si="41"/>
        <v>$trace_alerts</v>
      </c>
      <c r="S51" t="str">
        <f t="shared" si="42"/>
        <v>'$trace_alerts'</v>
      </c>
      <c r="T51">
        <f t="shared" si="43"/>
        <v>15</v>
      </c>
      <c r="U51" s="3">
        <f t="shared" si="52"/>
        <v>24</v>
      </c>
      <c r="V51" s="9" t="str">
        <f t="shared" si="44"/>
        <v xml:space="preserve">localStorage.trace_alerts         </v>
      </c>
      <c r="W51" s="7" t="s">
        <v>542</v>
      </c>
      <c r="X51" t="str">
        <f t="shared" si="45"/>
        <v xml:space="preserve">'$trace_alerts'         </v>
      </c>
      <c r="Y51" t="str">
        <f t="shared" si="17"/>
        <v>$trace_alerts          = NULL;// Loan data</v>
      </c>
      <c r="Z51" t="str">
        <f t="shared" si="18"/>
        <v xml:space="preserve">       localStorage.trace_alerts          = "";</v>
      </c>
      <c r="AA51" t="str">
        <f t="shared" si="19"/>
        <v xml:space="preserve">         $trace_alerts                         =  $row["trace_alerts"];</v>
      </c>
      <c r="AB51" t="str">
        <f t="shared" si="20"/>
        <v xml:space="preserve">         localStorage.trace_alerts          = '&lt;php? echo $trace_alerts?&gt;' ;</v>
      </c>
      <c r="AC51" t="str">
        <f t="shared" si="46"/>
        <v>$trace_alerts          =  $_POST['trace_alerts'] ;</v>
      </c>
      <c r="AD51" t="str">
        <f t="shared" si="53"/>
        <v xml:space="preserve">       localStorage.trace_alerts          =  document.LoanDataForm.trace_alerts.value;</v>
      </c>
      <c r="AE51" t="str">
        <f t="shared" si="54"/>
        <v xml:space="preserve">         document.LoanDataForm.trace_alerts.value =  localStorage.trace_alerts;</v>
      </c>
      <c r="AF51" t="s">
        <v>446</v>
      </c>
      <c r="AG51" t="str">
        <f t="shared" si="47"/>
        <v xml:space="preserve">           trace_alerts  VARCHAR(100) NOT NULL,</v>
      </c>
      <c r="AH51" t="str">
        <f t="shared" si="22"/>
        <v xml:space="preserve">       trace_alerts                   = '$trace_alerts',</v>
      </c>
      <c r="AI51" t="str">
        <f t="shared" si="48"/>
        <v xml:space="preserve">       trace_alerts,</v>
      </c>
      <c r="AJ51" t="str">
        <f t="shared" si="49"/>
        <v xml:space="preserve">       '$trace_alerts',</v>
      </c>
    </row>
    <row r="52" spans="1:36" x14ac:dyDescent="0.25">
      <c r="A52">
        <v>36</v>
      </c>
      <c r="B52" t="s">
        <v>538</v>
      </c>
      <c r="I52" t="s">
        <v>631</v>
      </c>
      <c r="J52" s="3">
        <f t="shared" si="37"/>
        <v>14</v>
      </c>
      <c r="K52" s="3">
        <f t="shared" si="50"/>
        <v>30</v>
      </c>
      <c r="L52" s="14" t="str">
        <f t="shared" si="8"/>
        <v xml:space="preserve">blacklist_flag                </v>
      </c>
      <c r="M52" t="s">
        <v>493</v>
      </c>
      <c r="N52" s="3">
        <f t="shared" si="38"/>
        <v>11</v>
      </c>
      <c r="O52" s="3">
        <f t="shared" si="51"/>
        <v>21</v>
      </c>
      <c r="P52" s="14" t="str">
        <f t="shared" si="39"/>
        <v xml:space="preserve">blacklisted          </v>
      </c>
      <c r="Q52" t="str">
        <f t="shared" si="40"/>
        <v>'blacklisted'</v>
      </c>
      <c r="R52" t="str">
        <f t="shared" si="41"/>
        <v>$blacklisted</v>
      </c>
      <c r="S52" t="str">
        <f t="shared" si="42"/>
        <v>'$blacklisted'</v>
      </c>
      <c r="T52">
        <f t="shared" si="43"/>
        <v>14</v>
      </c>
      <c r="U52" s="3">
        <f t="shared" si="52"/>
        <v>24</v>
      </c>
      <c r="V52" s="9" t="str">
        <f t="shared" si="44"/>
        <v xml:space="preserve">localStorage.blacklisted          </v>
      </c>
      <c r="W52" s="7" t="s">
        <v>542</v>
      </c>
      <c r="X52" t="str">
        <f t="shared" si="45"/>
        <v xml:space="preserve">'$blacklisted'          </v>
      </c>
      <c r="Y52" t="str">
        <f t="shared" si="17"/>
        <v>$blacklisted           = NULL;// Loan data</v>
      </c>
      <c r="Z52" t="str">
        <f t="shared" si="18"/>
        <v xml:space="preserve">       localStorage.blacklisted           = "";</v>
      </c>
      <c r="AA52" t="str">
        <f t="shared" si="19"/>
        <v xml:space="preserve">         $blacklist_flag                       =  $row["blacklist_flag"];</v>
      </c>
      <c r="AB52" t="str">
        <f t="shared" si="20"/>
        <v xml:space="preserve">         localStorage.blacklisted           = '&lt;php? echo $blacklisted?&gt;' ;</v>
      </c>
      <c r="AC52" t="str">
        <f t="shared" si="46"/>
        <v>$blacklisted           =  $_POST['blacklisted'] ;</v>
      </c>
      <c r="AD52" t="str">
        <f t="shared" si="53"/>
        <v xml:space="preserve">       localStorage.blacklisted           =  document.LoanDataForm.blacklisted.value;</v>
      </c>
      <c r="AE52" t="str">
        <f t="shared" si="54"/>
        <v xml:space="preserve">         document.LoanDataForm.blacklisted.value =  localStorage.blacklisted;</v>
      </c>
      <c r="AF52" t="s">
        <v>446</v>
      </c>
      <c r="AG52" t="str">
        <f t="shared" si="47"/>
        <v xml:space="preserve">           blacklisted  VARCHAR(100) NOT NULL,</v>
      </c>
      <c r="AH52" t="str">
        <f t="shared" si="22"/>
        <v xml:space="preserve">       blacklist_flag                 = '$blacklisted',</v>
      </c>
      <c r="AI52" t="str">
        <f t="shared" si="48"/>
        <v xml:space="preserve">       blacklisted,</v>
      </c>
      <c r="AJ52" t="str">
        <f t="shared" si="49"/>
        <v xml:space="preserve">       '$blacklisted',</v>
      </c>
    </row>
    <row r="53" spans="1:36" x14ac:dyDescent="0.25">
      <c r="A53">
        <v>37</v>
      </c>
      <c r="B53" t="s">
        <v>539</v>
      </c>
      <c r="I53" t="s">
        <v>632</v>
      </c>
      <c r="J53" s="3">
        <f t="shared" si="37"/>
        <v>12</v>
      </c>
      <c r="K53" s="3">
        <f t="shared" si="50"/>
        <v>30</v>
      </c>
      <c r="L53" s="14" t="str">
        <f t="shared" si="8"/>
        <v xml:space="preserve">fraud_alerts                  </v>
      </c>
      <c r="M53" t="s">
        <v>494</v>
      </c>
      <c r="N53" s="3">
        <f t="shared" si="38"/>
        <v>11</v>
      </c>
      <c r="O53" s="3">
        <f t="shared" si="51"/>
        <v>21</v>
      </c>
      <c r="P53" s="14" t="str">
        <f t="shared" si="39"/>
        <v xml:space="preserve">fraud_alert          </v>
      </c>
      <c r="Q53" t="str">
        <f t="shared" si="40"/>
        <v>'fraud_alert'</v>
      </c>
      <c r="R53" t="str">
        <f t="shared" si="41"/>
        <v>$fraud_alert</v>
      </c>
      <c r="S53" t="str">
        <f t="shared" si="42"/>
        <v>'$fraud_alert'</v>
      </c>
      <c r="T53">
        <f t="shared" si="43"/>
        <v>14</v>
      </c>
      <c r="U53" s="3">
        <f t="shared" si="52"/>
        <v>24</v>
      </c>
      <c r="V53" s="9" t="str">
        <f t="shared" si="44"/>
        <v xml:space="preserve">localStorage.fraud_alert          </v>
      </c>
      <c r="W53" s="7" t="s">
        <v>542</v>
      </c>
      <c r="X53" t="str">
        <f t="shared" si="45"/>
        <v xml:space="preserve">'$fraud_alert'          </v>
      </c>
      <c r="Y53" t="str">
        <f t="shared" si="17"/>
        <v>$fraud_alert           = NULL;// Loan data</v>
      </c>
      <c r="Z53" t="str">
        <f t="shared" si="18"/>
        <v xml:space="preserve">       localStorage.fraud_alert           = "";</v>
      </c>
      <c r="AA53" t="str">
        <f t="shared" si="19"/>
        <v xml:space="preserve">         $fraud_alerts                         =  $row["fraud_alerts"];</v>
      </c>
      <c r="AB53" t="str">
        <f t="shared" si="20"/>
        <v xml:space="preserve">         localStorage.fraud_alert           = '&lt;php? echo $fraud_alert?&gt;' ;</v>
      </c>
      <c r="AC53" t="str">
        <f t="shared" si="46"/>
        <v>$fraud_alert           =  $_POST['fraud_alert'] ;</v>
      </c>
      <c r="AD53" t="str">
        <f t="shared" si="53"/>
        <v xml:space="preserve">       localStorage.fraud_alert           =  document.LoanDataForm.fraud_alert.value;</v>
      </c>
      <c r="AE53" t="str">
        <f t="shared" si="54"/>
        <v xml:space="preserve">         document.LoanDataForm.fraud_alert.value =  localStorage.fraud_alert;</v>
      </c>
      <c r="AF53" t="s">
        <v>446</v>
      </c>
      <c r="AG53" t="str">
        <f t="shared" si="47"/>
        <v xml:space="preserve">           fraud_alert  VARCHAR(100) NOT NULL,</v>
      </c>
      <c r="AH53" t="str">
        <f t="shared" si="22"/>
        <v xml:space="preserve">       fraud_alerts                   = '$fraud_alert',</v>
      </c>
      <c r="AI53" t="str">
        <f t="shared" si="48"/>
        <v xml:space="preserve">       fraud_alert,</v>
      </c>
      <c r="AJ53" t="str">
        <f t="shared" si="49"/>
        <v xml:space="preserve">       '$fraud_alert',</v>
      </c>
    </row>
    <row r="54" spans="1:36" x14ac:dyDescent="0.25">
      <c r="A54">
        <v>38</v>
      </c>
      <c r="B54" t="s">
        <v>540</v>
      </c>
      <c r="I54" t="s">
        <v>495</v>
      </c>
      <c r="J54" s="3">
        <f t="shared" si="37"/>
        <v>6</v>
      </c>
      <c r="K54" s="3">
        <f t="shared" si="50"/>
        <v>30</v>
      </c>
      <c r="L54" s="14" t="str">
        <f t="shared" si="8"/>
        <v xml:space="preserve">deduct                        </v>
      </c>
      <c r="M54" t="s">
        <v>495</v>
      </c>
      <c r="N54" s="3">
        <f t="shared" si="38"/>
        <v>6</v>
      </c>
      <c r="O54" s="3">
        <f t="shared" si="51"/>
        <v>21</v>
      </c>
      <c r="P54" s="14" t="str">
        <f t="shared" si="39"/>
        <v xml:space="preserve">deduct               </v>
      </c>
      <c r="Q54" t="str">
        <f t="shared" si="40"/>
        <v>'deduct'</v>
      </c>
      <c r="R54" t="str">
        <f t="shared" si="41"/>
        <v>$deduct</v>
      </c>
      <c r="S54" t="str">
        <f t="shared" si="42"/>
        <v>'$deduct'</v>
      </c>
      <c r="T54">
        <f t="shared" si="43"/>
        <v>9</v>
      </c>
      <c r="U54" s="3">
        <f t="shared" si="52"/>
        <v>24</v>
      </c>
      <c r="V54" s="9" t="str">
        <f t="shared" si="44"/>
        <v xml:space="preserve">localStorage.deduct               </v>
      </c>
      <c r="W54" s="7" t="s">
        <v>542</v>
      </c>
      <c r="X54" t="str">
        <f t="shared" si="45"/>
        <v xml:space="preserve">'$deduct'               </v>
      </c>
      <c r="Y54" t="str">
        <f t="shared" si="17"/>
        <v>$deduct                = NULL;// Loan data</v>
      </c>
      <c r="Z54" t="str">
        <f t="shared" si="18"/>
        <v xml:space="preserve">       localStorage.deduct                = "";</v>
      </c>
      <c r="AA54" t="str">
        <f t="shared" si="19"/>
        <v xml:space="preserve">         $deduct                               =  $row["deduct"];</v>
      </c>
      <c r="AB54" t="str">
        <f t="shared" si="20"/>
        <v xml:space="preserve">         localStorage.deduct                = '&lt;php? echo $deduct?&gt;' ;</v>
      </c>
      <c r="AC54" t="str">
        <f t="shared" si="46"/>
        <v>$deduct                =  $_POST['deduct'] ;</v>
      </c>
      <c r="AD54" t="str">
        <f t="shared" si="53"/>
        <v xml:space="preserve">       localStorage.deduct                =  document.LoanDataForm.deduct.value;</v>
      </c>
      <c r="AE54" t="str">
        <f t="shared" si="54"/>
        <v xml:space="preserve">         document.LoanDataForm.deduct.value =  localStorage.deduct;</v>
      </c>
      <c r="AF54" t="s">
        <v>446</v>
      </c>
      <c r="AG54" t="str">
        <f t="shared" si="47"/>
        <v xml:space="preserve">           deduct  VARCHAR(100) NOT NULL,</v>
      </c>
      <c r="AH54" t="str">
        <f t="shared" si="22"/>
        <v xml:space="preserve">       deduct                         = '$deduct',</v>
      </c>
      <c r="AI54" t="str">
        <f t="shared" si="48"/>
        <v xml:space="preserve">       deduct,</v>
      </c>
      <c r="AJ54" t="str">
        <f t="shared" si="49"/>
        <v xml:space="preserve">       '$deduct',</v>
      </c>
    </row>
    <row r="55" spans="1:36" x14ac:dyDescent="0.25">
      <c r="I55" t="s">
        <v>605</v>
      </c>
      <c r="J55" s="3">
        <f t="shared" si="37"/>
        <v>8</v>
      </c>
      <c r="K55" s="3">
        <f t="shared" si="50"/>
        <v>30</v>
      </c>
      <c r="L55" s="14" t="str">
        <f t="shared" si="8"/>
        <v xml:space="preserve">username                      </v>
      </c>
      <c r="AH55" t="str">
        <f>"       "&amp;L55&amp;" =  '$username'"</f>
        <v xml:space="preserve">       username                       =  '$username'</v>
      </c>
    </row>
    <row r="56" spans="1:36" x14ac:dyDescent="0.25">
      <c r="AH56" t="str">
        <f>"       "&amp;"WHERE application_ref ="&amp;"'$application_ref'"&amp;CHAR(34)&amp;";"</f>
        <v xml:space="preserve">       WHERE application_ref ='$application_ref'";</v>
      </c>
    </row>
  </sheetData>
  <pageMargins left="0.7" right="0.7" top="0.75" bottom="0.75" header="0.3" footer="0.3"/>
  <pageSetup paperSize="12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IndustryBenchmarksOverrides</vt:lpstr>
      <vt:lpstr>IndustryAnalysis</vt:lpstr>
      <vt:lpstr>ManagementAnalysis</vt:lpstr>
      <vt:lpstr>ShareholderAnalysis </vt:lpstr>
      <vt:lpstr>LoanData </vt:lpstr>
      <vt:lpstr>Sheet5</vt:lpstr>
      <vt:lpstr>Sheet6</vt:lpstr>
      <vt:lpstr>ProgressTracker</vt:lpstr>
      <vt:lpstr>Scores</vt:lpstr>
      <vt:lpstr>Sheet7</vt:lpstr>
      <vt:lpstr>Sheet9</vt:lpstr>
      <vt:lpstr>Sheet10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moses chihungwa</dc:creator>
  <cp:lastModifiedBy>moses chihungwa</cp:lastModifiedBy>
  <dcterms:created xsi:type="dcterms:W3CDTF">2021-02-03T14:20:05Z</dcterms:created>
  <dcterms:modified xsi:type="dcterms:W3CDTF">2021-03-05T13:03:48Z</dcterms:modified>
</cp:coreProperties>
</file>