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rporateScoring\Retail\assets\"/>
    </mc:Choice>
  </mc:AlternateContent>
  <xr:revisionPtr revIDLastSave="0" documentId="8_{22B7402B-5CED-4BF3-9692-ADD345310F24}" xr6:coauthVersionLast="47" xr6:coauthVersionMax="47" xr10:uidLastSave="{00000000-0000-0000-0000-000000000000}"/>
  <bookViews>
    <workbookView xWindow="-120" yWindow="-120" windowWidth="20730" windowHeight="11040"/>
  </bookViews>
  <sheets>
    <sheet name="rating_table" sheetId="1" r:id="rId1"/>
  </sheets>
  <calcPr calcId="0"/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3" i="1"/>
  <c r="Q12" i="1"/>
  <c r="Q11" i="1"/>
  <c r="Q10" i="1"/>
  <c r="Q9" i="1"/>
  <c r="Q8" i="1"/>
  <c r="Q7" i="1"/>
  <c r="Q6" i="1"/>
  <c r="Q5" i="1"/>
  <c r="N31" i="1"/>
  <c r="M31" i="1"/>
  <c r="L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4" i="1"/>
  <c r="O14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E31" i="1"/>
  <c r="D31" i="1"/>
  <c r="C31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G5" i="1"/>
  <c r="F5" i="1"/>
  <c r="H18" i="1" l="1"/>
  <c r="H14" i="1"/>
  <c r="F31" i="1"/>
  <c r="O31" i="1"/>
  <c r="O35" i="1" s="1"/>
  <c r="G31" i="1"/>
  <c r="P31" i="1"/>
  <c r="H15" i="1"/>
  <c r="H23" i="1"/>
  <c r="H29" i="1"/>
  <c r="H25" i="1"/>
  <c r="H10" i="1"/>
  <c r="H6" i="1"/>
  <c r="H5" i="1" l="1"/>
  <c r="H21" i="1"/>
  <c r="H17" i="1"/>
  <c r="H28" i="1"/>
  <c r="H11" i="1"/>
  <c r="H22" i="1"/>
  <c r="H7" i="1"/>
  <c r="H26" i="1"/>
  <c r="H20" i="1"/>
  <c r="H30" i="1"/>
  <c r="H16" i="1"/>
  <c r="H27" i="1"/>
  <c r="H24" i="1"/>
  <c r="H19" i="1"/>
  <c r="H8" i="1"/>
  <c r="H31" i="1" s="1"/>
  <c r="H12" i="1"/>
  <c r="F35" i="1"/>
  <c r="H9" i="1"/>
  <c r="Q31" i="1" l="1"/>
</calcChain>
</file>

<file path=xl/sharedStrings.xml><?xml version="1.0" encoding="utf-8"?>
<sst xmlns="http://schemas.openxmlformats.org/spreadsheetml/2006/main" count="123" uniqueCount="63">
  <si>
    <t xml:space="preserve"> No.of Variables</t>
  </si>
  <si>
    <t>Personal Data</t>
  </si>
  <si>
    <t>Length</t>
  </si>
  <si>
    <t xml:space="preserve"> ITC</t>
  </si>
  <si>
    <t>Personal</t>
  </si>
  <si>
    <t>$card_held_since</t>
  </si>
  <si>
    <t>$loans_outstanding</t>
  </si>
  <si>
    <t>Variable</t>
  </si>
  <si>
    <t>$age</t>
  </si>
  <si>
    <t>$marital_status</t>
  </si>
  <si>
    <t>$no_of_children</t>
  </si>
  <si>
    <t>$dependants_at_home</t>
  </si>
  <si>
    <t>$education</t>
  </si>
  <si>
    <t>$professional</t>
  </si>
  <si>
    <t>$employment</t>
  </si>
  <si>
    <t>$years_at_job</t>
  </si>
  <si>
    <t>$revenues</t>
  </si>
  <si>
    <t>$location</t>
  </si>
  <si>
    <t>$relationship</t>
  </si>
  <si>
    <t>$total_bbs_products</t>
  </si>
  <si>
    <t>$loan_arrears</t>
  </si>
  <si>
    <t>$renegotiate</t>
  </si>
  <si>
    <t>$paid_debts</t>
  </si>
  <si>
    <t>$judgement</t>
  </si>
  <si>
    <t>$default_data</t>
  </si>
  <si>
    <t>$trace_alerts</t>
  </si>
  <si>
    <t>$affordability_ratio</t>
  </si>
  <si>
    <t>$dsr</t>
  </si>
  <si>
    <t>$rate_type</t>
  </si>
  <si>
    <t>$loan_maturity</t>
  </si>
  <si>
    <t>$deduct</t>
  </si>
  <si>
    <t>ITC</t>
  </si>
  <si>
    <t>Product</t>
  </si>
  <si>
    <t>Category</t>
  </si>
  <si>
    <t>Score
Weight</t>
  </si>
  <si>
    <t>Max
score</t>
  </si>
  <si>
    <t>Min
score</t>
  </si>
  <si>
    <t>Line No Comment</t>
  </si>
  <si>
    <t/>
  </si>
  <si>
    <t>Type of contract</t>
  </si>
  <si>
    <t>?is na without quotes rated?</t>
  </si>
  <si>
    <t>Check if N/A is score (not in quotation marks)</t>
  </si>
  <si>
    <t>? shouldnt it have more weights</t>
  </si>
  <si>
    <t>ORIGINAL</t>
  </si>
  <si>
    <t>A</t>
  </si>
  <si>
    <t>B</t>
  </si>
  <si>
    <t>C</t>
  </si>
  <si>
    <t>EFFECTIVE
WEIGHTED</t>
  </si>
  <si>
    <t>(A X B)</t>
  </si>
  <si>
    <t>(AXC)</t>
  </si>
  <si>
    <t>TOTAL</t>
  </si>
  <si>
    <t>Accept threshold -Amount</t>
  </si>
  <si>
    <t>Accept threshold -%</t>
  </si>
  <si>
    <t>Max Score/Total</t>
  </si>
  <si>
    <t>MORTGAGE</t>
  </si>
  <si>
    <t>UNSECURED LOANS</t>
  </si>
  <si>
    <t>$contractual_years_remaining</t>
  </si>
  <si>
    <t>Comment</t>
  </si>
  <si>
    <t>Removed</t>
  </si>
  <si>
    <t>Indicate as preferred</t>
  </si>
  <si>
    <t>Household Professional Revenues:(Single or double salary)</t>
  </si>
  <si>
    <t>Zero-rise if no need for single or double salary distinction
Not on your list of additions or removals</t>
  </si>
  <si>
    <t>Not too low weight?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</si>
</sst>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9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9" fontId="0" fillId="0" borderId="11" xfId="0" applyNumberFormat="1" applyBorder="1"/>
    <xf numFmtId="0" fontId="0" fillId="0" borderId="11" xfId="0" applyBorder="1"/>
    <xf numFmtId="9" fontId="16" fillId="33" borderId="11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 wrapText="1"/>
    </xf>
    <xf numFmtId="9" fontId="0" fillId="0" borderId="10" xfId="1" applyFont="1" applyBorder="1"/>
    <xf numFmtId="164" fontId="16" fillId="33" borderId="10" xfId="1" applyNumberFormat="1" applyFont="1" applyFill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34" borderId="10" xfId="0" applyFill="1" applyBorder="1"/>
    <xf numFmtId="9" fontId="0" fillId="34" borderId="10" xfId="1" applyFont="1" applyFill="1" applyBorder="1"/>
    <xf numFmtId="164" fontId="16" fillId="34" borderId="10" xfId="1" applyNumberFormat="1" applyFont="1" applyFill="1" applyBorder="1"/>
    <xf numFmtId="9" fontId="0" fillId="35" borderId="10" xfId="1" applyFont="1" applyFill="1" applyBorder="1"/>
    <xf numFmtId="0" fontId="0" fillId="35" borderId="10" xfId="0" applyFill="1" applyBorder="1"/>
    <xf numFmtId="164" fontId="16" fillId="35" borderId="10" xfId="1" applyNumberFormat="1" applyFont="1" applyFill="1" applyBorder="1"/>
    <xf numFmtId="9" fontId="0" fillId="36" borderId="10" xfId="1" applyFont="1" applyFill="1" applyBorder="1"/>
    <xf numFmtId="0" fontId="0" fillId="36" borderId="10" xfId="0" applyFill="1" applyBorder="1"/>
    <xf numFmtId="164" fontId="16" fillId="36" borderId="10" xfId="1" applyNumberFormat="1" applyFont="1" applyFill="1" applyBorder="1"/>
    <xf numFmtId="9" fontId="0" fillId="37" borderId="10" xfId="1" applyFont="1" applyFill="1" applyBorder="1"/>
    <xf numFmtId="0" fontId="0" fillId="37" borderId="10" xfId="0" applyFill="1" applyBorder="1"/>
    <xf numFmtId="164" fontId="16" fillId="37" borderId="10" xfId="1" applyNumberFormat="1" applyFont="1" applyFill="1" applyBorder="1"/>
    <xf numFmtId="0" fontId="0" fillId="0" borderId="10" xfId="0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30.28515625" customWidth="1"/>
    <col min="2" max="2" width="18.140625" bestFit="1" customWidth="1"/>
    <col min="3" max="3" width="7.42578125" bestFit="1" customWidth="1"/>
    <col min="4" max="4" width="6" bestFit="1" customWidth="1"/>
    <col min="5" max="5" width="5.7109375" bestFit="1" customWidth="1"/>
    <col min="6" max="6" width="7.5703125" customWidth="1"/>
    <col min="7" max="7" width="7.28515625" customWidth="1"/>
    <col min="8" max="8" width="17.28515625" customWidth="1"/>
    <col min="9" max="9" width="16.5703125" bestFit="1" customWidth="1"/>
    <col min="10" max="10" width="52.85546875" customWidth="1"/>
    <col min="12" max="12" width="7.42578125" bestFit="1" customWidth="1"/>
    <col min="13" max="13" width="6" bestFit="1" customWidth="1"/>
    <col min="14" max="14" width="5.7109375" bestFit="1" customWidth="1"/>
    <col min="15" max="15" width="7.5703125" customWidth="1"/>
    <col min="16" max="16" width="7.28515625" customWidth="1"/>
    <col min="17" max="17" width="17.28515625" customWidth="1"/>
    <col min="18" max="18" width="16.5703125" bestFit="1" customWidth="1"/>
    <col min="19" max="19" width="52.5703125" customWidth="1"/>
  </cols>
  <sheetData>
    <row r="1" spans="1:19" x14ac:dyDescent="0.25">
      <c r="C1" s="14" t="s">
        <v>54</v>
      </c>
      <c r="D1" s="15"/>
      <c r="E1" s="15"/>
      <c r="F1" s="15"/>
      <c r="G1" s="15"/>
      <c r="H1" s="15"/>
      <c r="I1" s="16"/>
      <c r="L1" s="14" t="s">
        <v>55</v>
      </c>
      <c r="M1" s="15"/>
      <c r="N1" s="15"/>
      <c r="O1" s="15"/>
      <c r="P1" s="15"/>
      <c r="Q1" s="15"/>
      <c r="R1" s="16"/>
    </row>
    <row r="2" spans="1:19" ht="30.75" customHeight="1" x14ac:dyDescent="0.25">
      <c r="C2" s="12" t="s">
        <v>43</v>
      </c>
      <c r="D2" s="12"/>
      <c r="E2" s="12"/>
      <c r="F2" s="13" t="s">
        <v>47</v>
      </c>
      <c r="G2" s="12"/>
      <c r="H2" s="12"/>
      <c r="I2" s="7"/>
      <c r="L2" s="12" t="s">
        <v>43</v>
      </c>
      <c r="M2" s="12"/>
      <c r="N2" s="12"/>
      <c r="O2" s="13" t="s">
        <v>47</v>
      </c>
      <c r="P2" s="12"/>
      <c r="Q2" s="12"/>
      <c r="R2" s="7"/>
    </row>
    <row r="3" spans="1:19" ht="30" x14ac:dyDescent="0.25">
      <c r="A3" s="7" t="s">
        <v>7</v>
      </c>
      <c r="B3" s="8" t="s">
        <v>33</v>
      </c>
      <c r="C3" s="9" t="s">
        <v>34</v>
      </c>
      <c r="D3" s="9" t="s">
        <v>35</v>
      </c>
      <c r="E3" s="9" t="s">
        <v>36</v>
      </c>
      <c r="F3" s="9" t="s">
        <v>35</v>
      </c>
      <c r="G3" s="9" t="s">
        <v>36</v>
      </c>
      <c r="H3" s="9" t="s">
        <v>34</v>
      </c>
      <c r="I3" s="7" t="s">
        <v>0</v>
      </c>
      <c r="J3" s="7" t="s">
        <v>37</v>
      </c>
      <c r="L3" s="9" t="s">
        <v>34</v>
      </c>
      <c r="M3" s="9" t="s">
        <v>35</v>
      </c>
      <c r="N3" s="9" t="s">
        <v>36</v>
      </c>
      <c r="O3" s="9" t="s">
        <v>35</v>
      </c>
      <c r="P3" s="9" t="s">
        <v>36</v>
      </c>
      <c r="Q3" s="9"/>
      <c r="R3" s="7" t="s">
        <v>0</v>
      </c>
      <c r="S3" s="7" t="s">
        <v>57</v>
      </c>
    </row>
    <row r="4" spans="1:19" x14ac:dyDescent="0.25">
      <c r="A4" s="7"/>
      <c r="B4" s="8"/>
      <c r="C4" s="9" t="s">
        <v>44</v>
      </c>
      <c r="D4" s="9" t="s">
        <v>45</v>
      </c>
      <c r="E4" s="9" t="s">
        <v>46</v>
      </c>
      <c r="F4" s="9" t="s">
        <v>48</v>
      </c>
      <c r="G4" s="9" t="s">
        <v>49</v>
      </c>
      <c r="H4" s="9" t="s">
        <v>53</v>
      </c>
      <c r="I4" s="7"/>
      <c r="J4" s="7"/>
      <c r="L4" s="9" t="s">
        <v>44</v>
      </c>
      <c r="M4" s="9" t="s">
        <v>45</v>
      </c>
      <c r="N4" s="9" t="s">
        <v>46</v>
      </c>
      <c r="O4" s="9" t="s">
        <v>48</v>
      </c>
      <c r="P4" s="9" t="s">
        <v>49</v>
      </c>
      <c r="Q4" s="9" t="s">
        <v>53</v>
      </c>
      <c r="R4" s="7"/>
      <c r="S4" s="7"/>
    </row>
    <row r="5" spans="1:19" x14ac:dyDescent="0.25">
      <c r="A5" s="7" t="s">
        <v>8</v>
      </c>
      <c r="B5" s="7" t="s">
        <v>1</v>
      </c>
      <c r="C5" s="10">
        <v>0.02</v>
      </c>
      <c r="D5" s="7">
        <v>400</v>
      </c>
      <c r="E5" s="7">
        <v>100</v>
      </c>
      <c r="F5" s="7">
        <f>C5*D5</f>
        <v>8</v>
      </c>
      <c r="G5" s="7">
        <f>C5*E5</f>
        <v>2</v>
      </c>
      <c r="H5" s="11">
        <f>F5/$F$31</f>
        <v>1.7738359201773836E-2</v>
      </c>
      <c r="I5" s="7">
        <v>4</v>
      </c>
      <c r="J5" s="7" t="s">
        <v>38</v>
      </c>
      <c r="L5" s="10">
        <v>0.02</v>
      </c>
      <c r="M5" s="7">
        <v>400</v>
      </c>
      <c r="N5" s="7">
        <v>100</v>
      </c>
      <c r="O5" s="7">
        <f>L5*M5</f>
        <v>8</v>
      </c>
      <c r="P5" s="7">
        <f>L5*N5</f>
        <v>2</v>
      </c>
      <c r="Q5" s="11">
        <f>O5/$O$31</f>
        <v>1.8223234624145785E-2</v>
      </c>
      <c r="R5" s="7">
        <v>4</v>
      </c>
      <c r="S5" s="7"/>
    </row>
    <row r="6" spans="1:19" x14ac:dyDescent="0.25">
      <c r="A6" s="7" t="s">
        <v>9</v>
      </c>
      <c r="B6" s="7" t="s">
        <v>1</v>
      </c>
      <c r="C6" s="10">
        <v>0.03</v>
      </c>
      <c r="D6" s="7">
        <v>500</v>
      </c>
      <c r="E6" s="7">
        <v>200</v>
      </c>
      <c r="F6" s="7">
        <f t="shared" ref="F6:F30" si="0">C6*D6</f>
        <v>15</v>
      </c>
      <c r="G6" s="7">
        <f t="shared" ref="G6:G30" si="1">C6*E6</f>
        <v>6</v>
      </c>
      <c r="H6" s="11">
        <f t="shared" ref="H6:H30" si="2">F6/$F$31</f>
        <v>3.325942350332594E-2</v>
      </c>
      <c r="I6" s="7">
        <v>5</v>
      </c>
      <c r="J6" s="7" t="s">
        <v>38</v>
      </c>
      <c r="L6" s="10">
        <v>0.03</v>
      </c>
      <c r="M6" s="7">
        <v>500</v>
      </c>
      <c r="N6" s="7">
        <v>200</v>
      </c>
      <c r="O6" s="7">
        <f t="shared" ref="O6:O30" si="3">L6*M6</f>
        <v>15</v>
      </c>
      <c r="P6" s="7">
        <f t="shared" ref="P6:P30" si="4">L6*N6</f>
        <v>6</v>
      </c>
      <c r="Q6" s="11">
        <f>O6/$O$31</f>
        <v>3.4168564920273349E-2</v>
      </c>
      <c r="R6" s="7">
        <v>5</v>
      </c>
      <c r="S6" s="7"/>
    </row>
    <row r="7" spans="1:19" x14ac:dyDescent="0.25">
      <c r="A7" s="7" t="s">
        <v>10</v>
      </c>
      <c r="B7" s="7" t="s">
        <v>1</v>
      </c>
      <c r="C7" s="10">
        <v>0.01</v>
      </c>
      <c r="D7" s="7">
        <v>400</v>
      </c>
      <c r="E7" s="7">
        <v>100</v>
      </c>
      <c r="F7" s="7">
        <f t="shared" si="0"/>
        <v>4</v>
      </c>
      <c r="G7" s="7">
        <f t="shared" si="1"/>
        <v>1</v>
      </c>
      <c r="H7" s="11">
        <f t="shared" si="2"/>
        <v>8.869179600886918E-3</v>
      </c>
      <c r="I7" s="7">
        <v>11</v>
      </c>
      <c r="J7" s="7" t="s">
        <v>38</v>
      </c>
      <c r="L7" s="10">
        <v>0.01</v>
      </c>
      <c r="M7" s="7">
        <v>400</v>
      </c>
      <c r="N7" s="7">
        <v>100</v>
      </c>
      <c r="O7" s="7">
        <f t="shared" si="3"/>
        <v>4</v>
      </c>
      <c r="P7" s="7">
        <f t="shared" si="4"/>
        <v>1</v>
      </c>
      <c r="Q7" s="11">
        <f>O7/$O$31</f>
        <v>9.1116173120728925E-3</v>
      </c>
      <c r="R7" s="7">
        <v>11</v>
      </c>
      <c r="S7" s="7"/>
    </row>
    <row r="8" spans="1:19" x14ac:dyDescent="0.25">
      <c r="A8" s="7" t="s">
        <v>11</v>
      </c>
      <c r="B8" s="7" t="s">
        <v>1</v>
      </c>
      <c r="C8" s="10">
        <v>0.01</v>
      </c>
      <c r="D8" s="7">
        <v>300</v>
      </c>
      <c r="E8" s="7">
        <v>100</v>
      </c>
      <c r="F8" s="7">
        <f t="shared" si="0"/>
        <v>3</v>
      </c>
      <c r="G8" s="7">
        <f t="shared" si="1"/>
        <v>1</v>
      </c>
      <c r="H8" s="11">
        <f t="shared" si="2"/>
        <v>6.6518847006651885E-3</v>
      </c>
      <c r="I8" s="7">
        <v>9</v>
      </c>
      <c r="J8" s="7" t="s">
        <v>38</v>
      </c>
      <c r="L8" s="10">
        <v>0.01</v>
      </c>
      <c r="M8" s="7">
        <v>300</v>
      </c>
      <c r="N8" s="7">
        <v>100</v>
      </c>
      <c r="O8" s="7">
        <f t="shared" si="3"/>
        <v>3</v>
      </c>
      <c r="P8" s="7">
        <f t="shared" si="4"/>
        <v>1</v>
      </c>
      <c r="Q8" s="11">
        <f>O8/$O$31</f>
        <v>6.8337129840546698E-3</v>
      </c>
      <c r="R8" s="7">
        <v>9</v>
      </c>
      <c r="S8" s="7"/>
    </row>
    <row r="9" spans="1:19" x14ac:dyDescent="0.25">
      <c r="A9" s="7" t="s">
        <v>12</v>
      </c>
      <c r="B9" s="7" t="s">
        <v>1</v>
      </c>
      <c r="C9" s="10">
        <v>0.04</v>
      </c>
      <c r="D9" s="7">
        <v>350</v>
      </c>
      <c r="E9" s="7">
        <v>100</v>
      </c>
      <c r="F9" s="7">
        <f t="shared" si="0"/>
        <v>14</v>
      </c>
      <c r="G9" s="7">
        <f t="shared" si="1"/>
        <v>4</v>
      </c>
      <c r="H9" s="11">
        <f t="shared" si="2"/>
        <v>3.1042128603104215E-2</v>
      </c>
      <c r="I9" s="7">
        <v>9</v>
      </c>
      <c r="J9" s="7" t="s">
        <v>38</v>
      </c>
      <c r="L9" s="10">
        <v>0.04</v>
      </c>
      <c r="M9" s="7">
        <v>350</v>
      </c>
      <c r="N9" s="7">
        <v>100</v>
      </c>
      <c r="O9" s="7">
        <f t="shared" si="3"/>
        <v>14</v>
      </c>
      <c r="P9" s="7">
        <f t="shared" si="4"/>
        <v>4</v>
      </c>
      <c r="Q9" s="11">
        <f>O9/$O$31</f>
        <v>3.1890660592255128E-2</v>
      </c>
      <c r="R9" s="7">
        <v>9</v>
      </c>
      <c r="S9" s="7"/>
    </row>
    <row r="10" spans="1:19" x14ac:dyDescent="0.25">
      <c r="A10" s="7" t="s">
        <v>13</v>
      </c>
      <c r="B10" s="7" t="s">
        <v>1</v>
      </c>
      <c r="C10" s="10">
        <v>0.08</v>
      </c>
      <c r="D10" s="7">
        <v>500</v>
      </c>
      <c r="E10" s="7">
        <v>200</v>
      </c>
      <c r="F10" s="7">
        <f t="shared" si="0"/>
        <v>40</v>
      </c>
      <c r="G10" s="7">
        <f t="shared" si="1"/>
        <v>16</v>
      </c>
      <c r="H10" s="11">
        <f t="shared" si="2"/>
        <v>8.8691796008869186E-2</v>
      </c>
      <c r="I10" s="7">
        <v>4</v>
      </c>
      <c r="J10" s="7" t="s">
        <v>38</v>
      </c>
      <c r="L10" s="10">
        <v>0.08</v>
      </c>
      <c r="M10" s="7">
        <v>500</v>
      </c>
      <c r="N10" s="7">
        <v>200</v>
      </c>
      <c r="O10" s="7">
        <f t="shared" si="3"/>
        <v>40</v>
      </c>
      <c r="P10" s="7">
        <f t="shared" si="4"/>
        <v>16</v>
      </c>
      <c r="Q10" s="11">
        <f>O10/$O$31</f>
        <v>9.1116173120728935E-2</v>
      </c>
      <c r="R10" s="7">
        <v>4</v>
      </c>
      <c r="S10" s="7"/>
    </row>
    <row r="11" spans="1:19" x14ac:dyDescent="0.25">
      <c r="A11" s="7" t="s">
        <v>14</v>
      </c>
      <c r="B11" s="7" t="s">
        <v>1</v>
      </c>
      <c r="C11" s="10">
        <v>0.08</v>
      </c>
      <c r="D11" s="7">
        <v>500</v>
      </c>
      <c r="E11" s="7">
        <v>200</v>
      </c>
      <c r="F11" s="7">
        <f t="shared" si="0"/>
        <v>40</v>
      </c>
      <c r="G11" s="7">
        <f t="shared" si="1"/>
        <v>16</v>
      </c>
      <c r="H11" s="11">
        <f t="shared" si="2"/>
        <v>8.8691796008869186E-2</v>
      </c>
      <c r="I11" s="7">
        <v>3</v>
      </c>
      <c r="J11" s="7" t="s">
        <v>39</v>
      </c>
      <c r="L11" s="10">
        <v>0.08</v>
      </c>
      <c r="M11" s="7">
        <v>500</v>
      </c>
      <c r="N11" s="7">
        <v>200</v>
      </c>
      <c r="O11" s="7">
        <f t="shared" si="3"/>
        <v>40</v>
      </c>
      <c r="P11" s="7">
        <f t="shared" si="4"/>
        <v>16</v>
      </c>
      <c r="Q11" s="11">
        <f>O11/$O$31</f>
        <v>9.1116173120728935E-2</v>
      </c>
      <c r="R11" s="7">
        <v>3</v>
      </c>
      <c r="S11" s="7"/>
    </row>
    <row r="12" spans="1:19" x14ac:dyDescent="0.25">
      <c r="A12" s="7" t="s">
        <v>15</v>
      </c>
      <c r="B12" s="7" t="s">
        <v>1</v>
      </c>
      <c r="C12" s="10">
        <v>0.02</v>
      </c>
      <c r="D12" s="7">
        <v>400</v>
      </c>
      <c r="E12" s="7">
        <v>200</v>
      </c>
      <c r="F12" s="7">
        <f t="shared" si="0"/>
        <v>8</v>
      </c>
      <c r="G12" s="7">
        <f t="shared" si="1"/>
        <v>4</v>
      </c>
      <c r="H12" s="11">
        <f t="shared" si="2"/>
        <v>1.7738359201773836E-2</v>
      </c>
      <c r="I12" s="7">
        <v>4</v>
      </c>
      <c r="J12" s="7" t="s">
        <v>38</v>
      </c>
      <c r="L12" s="10">
        <v>0.02</v>
      </c>
      <c r="M12" s="7">
        <v>400</v>
      </c>
      <c r="N12" s="7">
        <v>200</v>
      </c>
      <c r="O12" s="7">
        <f t="shared" si="3"/>
        <v>8</v>
      </c>
      <c r="P12" s="7">
        <f t="shared" si="4"/>
        <v>4</v>
      </c>
      <c r="Q12" s="11">
        <f>O12/$O$31</f>
        <v>1.8223234624145785E-2</v>
      </c>
      <c r="R12" s="7">
        <v>4</v>
      </c>
      <c r="S12" s="7"/>
    </row>
    <row r="13" spans="1:19" x14ac:dyDescent="0.25">
      <c r="A13" s="17" t="s">
        <v>56</v>
      </c>
      <c r="B13" s="17" t="s">
        <v>1</v>
      </c>
      <c r="C13" s="18"/>
      <c r="D13" s="17"/>
      <c r="E13" s="17"/>
      <c r="F13" s="17"/>
      <c r="G13" s="17"/>
      <c r="H13" s="19"/>
      <c r="I13" s="17"/>
      <c r="J13" s="17"/>
      <c r="L13" s="23"/>
      <c r="M13" s="24"/>
      <c r="N13" s="24"/>
      <c r="O13" s="24"/>
      <c r="P13" s="24"/>
      <c r="Q13" s="25">
        <f>O13/$O$31</f>
        <v>0</v>
      </c>
      <c r="R13" s="24"/>
      <c r="S13" s="7" t="s">
        <v>59</v>
      </c>
    </row>
    <row r="14" spans="1:19" ht="33.75" customHeight="1" x14ac:dyDescent="0.25">
      <c r="A14" s="7" t="s">
        <v>16</v>
      </c>
      <c r="B14" s="7" t="s">
        <v>1</v>
      </c>
      <c r="C14" s="10">
        <v>0.02</v>
      </c>
      <c r="D14" s="7">
        <v>500</v>
      </c>
      <c r="E14" s="7">
        <v>250</v>
      </c>
      <c r="F14" s="7">
        <f t="shared" si="0"/>
        <v>10</v>
      </c>
      <c r="G14" s="7">
        <f t="shared" si="1"/>
        <v>5</v>
      </c>
      <c r="H14" s="11">
        <f t="shared" si="2"/>
        <v>2.2172949002217297E-2</v>
      </c>
      <c r="I14" s="7">
        <v>3</v>
      </c>
      <c r="J14" s="7" t="s">
        <v>60</v>
      </c>
      <c r="L14" s="26">
        <v>0.02</v>
      </c>
      <c r="M14" s="27">
        <v>500</v>
      </c>
      <c r="N14" s="27">
        <v>250</v>
      </c>
      <c r="O14" s="27">
        <f t="shared" si="3"/>
        <v>10</v>
      </c>
      <c r="P14" s="27">
        <f t="shared" si="4"/>
        <v>5</v>
      </c>
      <c r="Q14" s="28">
        <f>O14/$O$31</f>
        <v>2.2779043280182234E-2</v>
      </c>
      <c r="R14" s="27">
        <v>3</v>
      </c>
      <c r="S14" s="29" t="s">
        <v>61</v>
      </c>
    </row>
    <row r="15" spans="1:19" x14ac:dyDescent="0.25">
      <c r="A15" s="7" t="s">
        <v>17</v>
      </c>
      <c r="B15" s="7" t="s">
        <v>1</v>
      </c>
      <c r="C15" s="10">
        <v>0.03</v>
      </c>
      <c r="D15" s="7">
        <v>400</v>
      </c>
      <c r="E15" s="7">
        <v>200</v>
      </c>
      <c r="F15" s="7">
        <f t="shared" si="0"/>
        <v>12</v>
      </c>
      <c r="G15" s="7">
        <f t="shared" si="1"/>
        <v>6</v>
      </c>
      <c r="H15" s="11">
        <f t="shared" si="2"/>
        <v>2.6607538802660754E-2</v>
      </c>
      <c r="I15" s="7">
        <v>4</v>
      </c>
      <c r="J15" s="7" t="s">
        <v>38</v>
      </c>
      <c r="L15" s="20"/>
      <c r="M15" s="21"/>
      <c r="N15" s="21"/>
      <c r="O15" s="21"/>
      <c r="P15" s="21"/>
      <c r="Q15" s="22"/>
      <c r="R15" s="21"/>
      <c r="S15" s="7" t="s">
        <v>58</v>
      </c>
    </row>
    <row r="16" spans="1:19" x14ac:dyDescent="0.25">
      <c r="A16" s="7" t="s">
        <v>18</v>
      </c>
      <c r="B16" s="7" t="s">
        <v>2</v>
      </c>
      <c r="C16" s="10">
        <v>0.03</v>
      </c>
      <c r="D16" s="7">
        <v>500</v>
      </c>
      <c r="E16" s="7">
        <v>100</v>
      </c>
      <c r="F16" s="7">
        <f t="shared" si="0"/>
        <v>15</v>
      </c>
      <c r="G16" s="7">
        <f t="shared" si="1"/>
        <v>3</v>
      </c>
      <c r="H16" s="11">
        <f t="shared" si="2"/>
        <v>3.325942350332594E-2</v>
      </c>
      <c r="I16" s="7">
        <v>4</v>
      </c>
      <c r="J16" s="7" t="s">
        <v>38</v>
      </c>
      <c r="L16" s="10">
        <v>0.03</v>
      </c>
      <c r="M16" s="7">
        <v>500</v>
      </c>
      <c r="N16" s="7">
        <v>100</v>
      </c>
      <c r="O16" s="7">
        <f t="shared" si="3"/>
        <v>15</v>
      </c>
      <c r="P16" s="7">
        <f t="shared" si="4"/>
        <v>3</v>
      </c>
      <c r="Q16" s="11">
        <f>O16/$O$31</f>
        <v>3.4168564920273349E-2</v>
      </c>
      <c r="R16" s="7">
        <v>4</v>
      </c>
      <c r="S16" s="7"/>
    </row>
    <row r="17" spans="1:19" x14ac:dyDescent="0.25">
      <c r="A17" s="7" t="s">
        <v>19</v>
      </c>
      <c r="B17" s="7" t="s">
        <v>2</v>
      </c>
      <c r="C17" s="10">
        <v>0.02</v>
      </c>
      <c r="D17" s="7">
        <v>500</v>
      </c>
      <c r="E17" s="7">
        <v>100</v>
      </c>
      <c r="F17" s="7">
        <f t="shared" si="0"/>
        <v>10</v>
      </c>
      <c r="G17" s="7">
        <f t="shared" si="1"/>
        <v>2</v>
      </c>
      <c r="H17" s="11">
        <f t="shared" si="2"/>
        <v>2.2172949002217297E-2</v>
      </c>
      <c r="I17" s="7">
        <v>5</v>
      </c>
      <c r="J17" s="7" t="s">
        <v>38</v>
      </c>
      <c r="L17" s="10">
        <v>0.02</v>
      </c>
      <c r="M17" s="7">
        <v>500</v>
      </c>
      <c r="N17" s="7">
        <v>100</v>
      </c>
      <c r="O17" s="7">
        <f t="shared" si="3"/>
        <v>10</v>
      </c>
      <c r="P17" s="7">
        <f t="shared" si="4"/>
        <v>2</v>
      </c>
      <c r="Q17" s="11">
        <f>O17/$O$31</f>
        <v>2.2779043280182234E-2</v>
      </c>
      <c r="R17" s="7">
        <v>5</v>
      </c>
      <c r="S17" s="7"/>
    </row>
    <row r="18" spans="1:19" x14ac:dyDescent="0.25">
      <c r="A18" s="7" t="s">
        <v>20</v>
      </c>
      <c r="B18" s="7" t="s">
        <v>2</v>
      </c>
      <c r="C18" s="10">
        <v>0.1</v>
      </c>
      <c r="D18" s="7">
        <v>400</v>
      </c>
      <c r="E18" s="7">
        <v>0</v>
      </c>
      <c r="F18" s="7">
        <f t="shared" si="0"/>
        <v>40</v>
      </c>
      <c r="G18" s="7">
        <f t="shared" si="1"/>
        <v>0</v>
      </c>
      <c r="H18" s="11">
        <f t="shared" si="2"/>
        <v>8.8691796008869186E-2</v>
      </c>
      <c r="I18" s="7">
        <v>5</v>
      </c>
      <c r="J18" s="7" t="s">
        <v>40</v>
      </c>
      <c r="L18" s="10">
        <v>0.1</v>
      </c>
      <c r="M18" s="7">
        <v>400</v>
      </c>
      <c r="N18" s="7">
        <v>0</v>
      </c>
      <c r="O18" s="7">
        <f t="shared" si="3"/>
        <v>40</v>
      </c>
      <c r="P18" s="7">
        <f t="shared" si="4"/>
        <v>0</v>
      </c>
      <c r="Q18" s="11">
        <f>O18/$O$31</f>
        <v>9.1116173120728935E-2</v>
      </c>
      <c r="R18" s="7">
        <v>5</v>
      </c>
      <c r="S18" s="7"/>
    </row>
    <row r="19" spans="1:19" x14ac:dyDescent="0.25">
      <c r="A19" s="7" t="s">
        <v>21</v>
      </c>
      <c r="B19" s="7" t="s">
        <v>2</v>
      </c>
      <c r="C19" s="10">
        <v>0.15</v>
      </c>
      <c r="D19" s="7">
        <v>400</v>
      </c>
      <c r="E19" s="7">
        <v>0</v>
      </c>
      <c r="F19" s="7">
        <f t="shared" si="0"/>
        <v>60</v>
      </c>
      <c r="G19" s="7">
        <f t="shared" si="1"/>
        <v>0</v>
      </c>
      <c r="H19" s="11">
        <f t="shared" si="2"/>
        <v>0.13303769401330376</v>
      </c>
      <c r="I19" s="7">
        <v>4</v>
      </c>
      <c r="J19" s="7" t="s">
        <v>41</v>
      </c>
      <c r="L19" s="10">
        <v>0.15</v>
      </c>
      <c r="M19" s="7">
        <v>400</v>
      </c>
      <c r="N19" s="7">
        <v>0</v>
      </c>
      <c r="O19" s="7">
        <f t="shared" si="3"/>
        <v>60</v>
      </c>
      <c r="P19" s="7">
        <f t="shared" si="4"/>
        <v>0</v>
      </c>
      <c r="Q19" s="11">
        <f>O19/$O$31</f>
        <v>0.1366742596810934</v>
      </c>
      <c r="R19" s="7">
        <v>4</v>
      </c>
      <c r="S19" s="7"/>
    </row>
    <row r="20" spans="1:19" x14ac:dyDescent="0.25">
      <c r="A20" s="7" t="s">
        <v>22</v>
      </c>
      <c r="B20" s="7" t="s">
        <v>3</v>
      </c>
      <c r="C20" s="10">
        <v>0.02</v>
      </c>
      <c r="D20" s="7">
        <v>250</v>
      </c>
      <c r="E20" s="7">
        <v>0</v>
      </c>
      <c r="F20" s="7">
        <f t="shared" si="0"/>
        <v>5</v>
      </c>
      <c r="G20" s="7">
        <f t="shared" si="1"/>
        <v>0</v>
      </c>
      <c r="H20" s="11">
        <f t="shared" si="2"/>
        <v>1.1086474501108648E-2</v>
      </c>
      <c r="I20" s="7">
        <v>2</v>
      </c>
      <c r="J20" s="7" t="s">
        <v>38</v>
      </c>
      <c r="L20" s="10">
        <v>0.02</v>
      </c>
      <c r="M20" s="7">
        <v>250</v>
      </c>
      <c r="N20" s="7">
        <v>0</v>
      </c>
      <c r="O20" s="7">
        <f t="shared" si="3"/>
        <v>5</v>
      </c>
      <c r="P20" s="7">
        <f t="shared" si="4"/>
        <v>0</v>
      </c>
      <c r="Q20" s="11">
        <f>O20/$O$31</f>
        <v>1.1389521640091117E-2</v>
      </c>
      <c r="R20" s="7">
        <v>2</v>
      </c>
      <c r="S20" s="7"/>
    </row>
    <row r="21" spans="1:19" x14ac:dyDescent="0.25">
      <c r="A21" s="7" t="s">
        <v>23</v>
      </c>
      <c r="B21" s="7" t="s">
        <v>3</v>
      </c>
      <c r="C21" s="10">
        <v>0.09</v>
      </c>
      <c r="D21" s="7">
        <v>500</v>
      </c>
      <c r="E21" s="7">
        <v>0</v>
      </c>
      <c r="F21" s="7">
        <f t="shared" si="0"/>
        <v>45</v>
      </c>
      <c r="G21" s="7">
        <f t="shared" si="1"/>
        <v>0</v>
      </c>
      <c r="H21" s="11">
        <f t="shared" si="2"/>
        <v>9.9778270509977826E-2</v>
      </c>
      <c r="I21" s="7">
        <v>4</v>
      </c>
      <c r="J21" s="7" t="s">
        <v>38</v>
      </c>
      <c r="L21" s="10">
        <v>0.09</v>
      </c>
      <c r="M21" s="7">
        <v>500</v>
      </c>
      <c r="N21" s="7">
        <v>0</v>
      </c>
      <c r="O21" s="7">
        <f t="shared" si="3"/>
        <v>45</v>
      </c>
      <c r="P21" s="7">
        <f t="shared" si="4"/>
        <v>0</v>
      </c>
      <c r="Q21" s="11">
        <f>O21/$O$31</f>
        <v>0.10250569476082004</v>
      </c>
      <c r="R21" s="7">
        <v>4</v>
      </c>
      <c r="S21" s="7"/>
    </row>
    <row r="22" spans="1:19" x14ac:dyDescent="0.25">
      <c r="A22" s="7" t="s">
        <v>24</v>
      </c>
      <c r="B22" s="7" t="s">
        <v>3</v>
      </c>
      <c r="C22" s="10">
        <v>0.09</v>
      </c>
      <c r="D22" s="7">
        <v>500</v>
      </c>
      <c r="E22" s="7">
        <v>0</v>
      </c>
      <c r="F22" s="7">
        <f t="shared" si="0"/>
        <v>45</v>
      </c>
      <c r="G22" s="7">
        <f t="shared" si="1"/>
        <v>0</v>
      </c>
      <c r="H22" s="11">
        <f t="shared" si="2"/>
        <v>9.9778270509977826E-2</v>
      </c>
      <c r="I22" s="7">
        <v>4</v>
      </c>
      <c r="J22" s="7" t="s">
        <v>38</v>
      </c>
      <c r="L22" s="10">
        <v>0.09</v>
      </c>
      <c r="M22" s="7">
        <v>500</v>
      </c>
      <c r="N22" s="7">
        <v>0</v>
      </c>
      <c r="O22" s="7">
        <f t="shared" si="3"/>
        <v>45</v>
      </c>
      <c r="P22" s="7">
        <f t="shared" si="4"/>
        <v>0</v>
      </c>
      <c r="Q22" s="11">
        <f>O22/$O$31</f>
        <v>0.10250569476082004</v>
      </c>
      <c r="R22" s="7">
        <v>4</v>
      </c>
      <c r="S22" s="7"/>
    </row>
    <row r="23" spans="1:19" x14ac:dyDescent="0.25">
      <c r="A23" s="7" t="s">
        <v>25</v>
      </c>
      <c r="B23" s="7" t="s">
        <v>3</v>
      </c>
      <c r="C23" s="10">
        <v>0.02</v>
      </c>
      <c r="D23" s="7">
        <v>500</v>
      </c>
      <c r="E23" s="7">
        <v>0</v>
      </c>
      <c r="F23" s="7">
        <f t="shared" si="0"/>
        <v>10</v>
      </c>
      <c r="G23" s="7">
        <f t="shared" si="1"/>
        <v>0</v>
      </c>
      <c r="H23" s="11">
        <f t="shared" si="2"/>
        <v>2.2172949002217297E-2</v>
      </c>
      <c r="I23" s="7">
        <v>4</v>
      </c>
      <c r="J23" s="7" t="s">
        <v>42</v>
      </c>
      <c r="L23" s="10">
        <v>0.02</v>
      </c>
      <c r="M23" s="7">
        <v>500</v>
      </c>
      <c r="N23" s="7">
        <v>0</v>
      </c>
      <c r="O23" s="7">
        <f t="shared" si="3"/>
        <v>10</v>
      </c>
      <c r="P23" s="7">
        <f t="shared" si="4"/>
        <v>0</v>
      </c>
      <c r="Q23" s="11">
        <f>O23/$O$31</f>
        <v>2.2779043280182234E-2</v>
      </c>
      <c r="R23" s="7">
        <v>4</v>
      </c>
      <c r="S23" s="7"/>
    </row>
    <row r="24" spans="1:19" x14ac:dyDescent="0.25">
      <c r="A24" s="7" t="s">
        <v>5</v>
      </c>
      <c r="B24" s="7" t="s">
        <v>4</v>
      </c>
      <c r="C24" s="10">
        <v>0.02</v>
      </c>
      <c r="D24" s="7">
        <v>250</v>
      </c>
      <c r="E24" s="7">
        <v>0</v>
      </c>
      <c r="F24" s="7">
        <f t="shared" si="0"/>
        <v>5</v>
      </c>
      <c r="G24" s="7">
        <f t="shared" si="1"/>
        <v>0</v>
      </c>
      <c r="H24" s="11">
        <f t="shared" si="2"/>
        <v>1.1086474501108648E-2</v>
      </c>
      <c r="I24" s="7">
        <v>5</v>
      </c>
      <c r="J24" s="7"/>
      <c r="L24" s="10">
        <v>0.02</v>
      </c>
      <c r="M24" s="7">
        <v>250</v>
      </c>
      <c r="N24" s="7">
        <v>0</v>
      </c>
      <c r="O24" s="7">
        <f t="shared" si="3"/>
        <v>5</v>
      </c>
      <c r="P24" s="7">
        <f t="shared" si="4"/>
        <v>0</v>
      </c>
      <c r="Q24" s="11">
        <f>O24/$O$31</f>
        <v>1.1389521640091117E-2</v>
      </c>
      <c r="R24" s="7">
        <v>5</v>
      </c>
      <c r="S24" s="7"/>
    </row>
    <row r="25" spans="1:19" x14ac:dyDescent="0.25">
      <c r="A25" s="7" t="s">
        <v>6</v>
      </c>
      <c r="B25" s="7" t="s">
        <v>4</v>
      </c>
      <c r="C25" s="10">
        <v>0.02</v>
      </c>
      <c r="D25" s="7">
        <v>250</v>
      </c>
      <c r="E25" s="7">
        <v>0</v>
      </c>
      <c r="F25" s="7">
        <f t="shared" si="0"/>
        <v>5</v>
      </c>
      <c r="G25" s="7">
        <f t="shared" si="1"/>
        <v>0</v>
      </c>
      <c r="H25" s="11">
        <f t="shared" si="2"/>
        <v>1.1086474501108648E-2</v>
      </c>
      <c r="I25" s="7">
        <v>5</v>
      </c>
      <c r="J25" s="7"/>
      <c r="L25" s="10">
        <v>0.02</v>
      </c>
      <c r="M25" s="7">
        <v>250</v>
      </c>
      <c r="N25" s="7">
        <v>0</v>
      </c>
      <c r="O25" s="7">
        <f t="shared" si="3"/>
        <v>5</v>
      </c>
      <c r="P25" s="7">
        <f t="shared" si="4"/>
        <v>0</v>
      </c>
      <c r="Q25" s="11">
        <f>O25/$O$31</f>
        <v>1.1389521640091117E-2</v>
      </c>
      <c r="R25" s="7">
        <v>5</v>
      </c>
      <c r="S25" s="7"/>
    </row>
    <row r="26" spans="1:19" x14ac:dyDescent="0.25">
      <c r="A26" s="7" t="s">
        <v>26</v>
      </c>
      <c r="B26" s="7" t="s">
        <v>4</v>
      </c>
      <c r="C26" s="10">
        <v>0.05</v>
      </c>
      <c r="D26" s="7">
        <v>500</v>
      </c>
      <c r="E26" s="7">
        <v>0</v>
      </c>
      <c r="F26" s="7">
        <f t="shared" si="0"/>
        <v>25</v>
      </c>
      <c r="G26" s="7">
        <f t="shared" si="1"/>
        <v>0</v>
      </c>
      <c r="H26" s="11">
        <f t="shared" si="2"/>
        <v>5.543237250554324E-2</v>
      </c>
      <c r="I26" s="7">
        <v>5</v>
      </c>
      <c r="J26" s="7"/>
      <c r="L26" s="10">
        <v>0.05</v>
      </c>
      <c r="M26" s="7">
        <v>500</v>
      </c>
      <c r="N26" s="7">
        <v>0</v>
      </c>
      <c r="O26" s="7">
        <f t="shared" si="3"/>
        <v>25</v>
      </c>
      <c r="P26" s="7">
        <f t="shared" si="4"/>
        <v>0</v>
      </c>
      <c r="Q26" s="11">
        <f>O26/$O$31</f>
        <v>5.6947608200455579E-2</v>
      </c>
      <c r="R26" s="7">
        <v>5</v>
      </c>
      <c r="S26" s="7"/>
    </row>
    <row r="27" spans="1:19" x14ac:dyDescent="0.25">
      <c r="A27" s="7" t="s">
        <v>27</v>
      </c>
      <c r="B27" s="7" t="s">
        <v>4</v>
      </c>
      <c r="C27" s="10">
        <v>0.03</v>
      </c>
      <c r="D27" s="7">
        <v>400</v>
      </c>
      <c r="E27" s="7">
        <v>100</v>
      </c>
      <c r="F27" s="7">
        <f t="shared" si="0"/>
        <v>12</v>
      </c>
      <c r="G27" s="7">
        <f t="shared" si="1"/>
        <v>3</v>
      </c>
      <c r="H27" s="11">
        <f t="shared" si="2"/>
        <v>2.6607538802660754E-2</v>
      </c>
      <c r="I27" s="7">
        <v>2</v>
      </c>
      <c r="J27" s="7" t="s">
        <v>38</v>
      </c>
      <c r="L27" s="10">
        <v>0.03</v>
      </c>
      <c r="M27" s="7">
        <v>400</v>
      </c>
      <c r="N27" s="7">
        <v>100</v>
      </c>
      <c r="O27" s="7">
        <f t="shared" si="3"/>
        <v>12</v>
      </c>
      <c r="P27" s="7">
        <f t="shared" si="4"/>
        <v>3</v>
      </c>
      <c r="Q27" s="11">
        <f>O27/$O$31</f>
        <v>2.7334851936218679E-2</v>
      </c>
      <c r="R27" s="7">
        <v>2</v>
      </c>
      <c r="S27" s="7"/>
    </row>
    <row r="28" spans="1:19" x14ac:dyDescent="0.25">
      <c r="A28" s="7" t="s">
        <v>30</v>
      </c>
      <c r="B28" s="7" t="s">
        <v>31</v>
      </c>
      <c r="C28" s="10">
        <v>0.02</v>
      </c>
      <c r="D28" s="7">
        <v>400</v>
      </c>
      <c r="E28" s="7">
        <v>200</v>
      </c>
      <c r="F28" s="7">
        <f t="shared" si="0"/>
        <v>8</v>
      </c>
      <c r="G28" s="7">
        <f t="shared" si="1"/>
        <v>4</v>
      </c>
      <c r="H28" s="11">
        <f t="shared" si="2"/>
        <v>1.7738359201773836E-2</v>
      </c>
      <c r="I28" s="7">
        <v>2</v>
      </c>
      <c r="J28" s="7" t="s">
        <v>62</v>
      </c>
      <c r="L28" s="10">
        <v>0.02</v>
      </c>
      <c r="M28" s="7">
        <v>400</v>
      </c>
      <c r="N28" s="7">
        <v>200</v>
      </c>
      <c r="O28" s="7">
        <f t="shared" si="3"/>
        <v>8</v>
      </c>
      <c r="P28" s="7">
        <f t="shared" si="4"/>
        <v>4</v>
      </c>
      <c r="Q28" s="11">
        <f>O28/$O$31</f>
        <v>1.8223234624145785E-2</v>
      </c>
      <c r="R28" s="7">
        <v>2</v>
      </c>
      <c r="S28" s="7"/>
    </row>
    <row r="29" spans="1:19" x14ac:dyDescent="0.25">
      <c r="A29" s="7" t="s">
        <v>28</v>
      </c>
      <c r="B29" s="7" t="s">
        <v>32</v>
      </c>
      <c r="C29" s="10">
        <v>0.02</v>
      </c>
      <c r="D29" s="7">
        <v>400</v>
      </c>
      <c r="E29" s="7">
        <v>200</v>
      </c>
      <c r="F29" s="7">
        <f t="shared" si="0"/>
        <v>8</v>
      </c>
      <c r="G29" s="7">
        <f t="shared" si="1"/>
        <v>4</v>
      </c>
      <c r="H29" s="11">
        <f t="shared" si="2"/>
        <v>1.7738359201773836E-2</v>
      </c>
      <c r="I29" s="7">
        <v>3</v>
      </c>
      <c r="J29" s="7" t="s">
        <v>38</v>
      </c>
      <c r="L29" s="10">
        <v>0.02</v>
      </c>
      <c r="M29" s="7">
        <v>400</v>
      </c>
      <c r="N29" s="7">
        <v>200</v>
      </c>
      <c r="O29" s="7">
        <f t="shared" si="3"/>
        <v>8</v>
      </c>
      <c r="P29" s="7">
        <f t="shared" si="4"/>
        <v>4</v>
      </c>
      <c r="Q29" s="11">
        <f>O29/$O$31</f>
        <v>1.8223234624145785E-2</v>
      </c>
      <c r="R29" s="7">
        <v>3</v>
      </c>
      <c r="S29" s="7"/>
    </row>
    <row r="30" spans="1:19" x14ac:dyDescent="0.25">
      <c r="A30" s="7" t="s">
        <v>29</v>
      </c>
      <c r="B30" s="7" t="s">
        <v>32</v>
      </c>
      <c r="C30" s="10">
        <v>0.01</v>
      </c>
      <c r="D30" s="7">
        <v>400</v>
      </c>
      <c r="E30" s="7">
        <v>250</v>
      </c>
      <c r="F30" s="7">
        <f t="shared" si="0"/>
        <v>4</v>
      </c>
      <c r="G30" s="7">
        <f t="shared" si="1"/>
        <v>2.5</v>
      </c>
      <c r="H30" s="11">
        <f t="shared" si="2"/>
        <v>8.869179600886918E-3</v>
      </c>
      <c r="I30" s="7">
        <v>7</v>
      </c>
      <c r="J30" s="7" t="s">
        <v>38</v>
      </c>
      <c r="L30" s="10">
        <v>0.01</v>
      </c>
      <c r="M30" s="7">
        <v>400</v>
      </c>
      <c r="N30" s="7">
        <v>250</v>
      </c>
      <c r="O30" s="7">
        <f t="shared" si="3"/>
        <v>4</v>
      </c>
      <c r="P30" s="7">
        <f t="shared" si="4"/>
        <v>2.5</v>
      </c>
      <c r="Q30" s="11">
        <f>O30/$O$31</f>
        <v>9.1116173120728925E-3</v>
      </c>
      <c r="R30" s="7">
        <v>7</v>
      </c>
      <c r="S30" s="7"/>
    </row>
    <row r="31" spans="1:19" ht="15.75" thickBot="1" x14ac:dyDescent="0.3">
      <c r="A31" s="2" t="s">
        <v>50</v>
      </c>
      <c r="C31" s="4">
        <f>SUM(C5:C30)</f>
        <v>1.0300000000000002</v>
      </c>
      <c r="D31" s="5">
        <f>SUM(D5:D30)</f>
        <v>10400</v>
      </c>
      <c r="E31" s="5">
        <f>SUM(E5:E30)</f>
        <v>2600</v>
      </c>
      <c r="F31" s="5">
        <f>SUM(F5:F30)</f>
        <v>451</v>
      </c>
      <c r="G31" s="5">
        <f>SUM(G5:G30)</f>
        <v>79.5</v>
      </c>
      <c r="H31" s="6">
        <f>SUM(H5:H30)</f>
        <v>1</v>
      </c>
      <c r="I31" s="5"/>
      <c r="J31" t="s">
        <v>38</v>
      </c>
      <c r="L31" s="4">
        <f>SUM(L5:L30)</f>
        <v>1.0000000000000002</v>
      </c>
      <c r="M31" s="5">
        <f>SUM(M5:M30)</f>
        <v>10000</v>
      </c>
      <c r="N31" s="5">
        <f>SUM(N5:N30)</f>
        <v>2400</v>
      </c>
      <c r="O31" s="5">
        <f>SUM(O5:O30)</f>
        <v>439</v>
      </c>
      <c r="P31" s="5">
        <f>SUM(P5:P30)</f>
        <v>73.5</v>
      </c>
      <c r="Q31" s="6">
        <f>SUM(Q5:Q30)</f>
        <v>1</v>
      </c>
      <c r="R31" s="5"/>
      <c r="S31" t="s">
        <v>38</v>
      </c>
    </row>
    <row r="32" spans="1:19" ht="15.75" thickTop="1" x14ac:dyDescent="0.25"/>
    <row r="33" spans="5:15" x14ac:dyDescent="0.25">
      <c r="E33" s="3" t="s">
        <v>52</v>
      </c>
      <c r="F33" s="1">
        <v>0.6</v>
      </c>
      <c r="N33" s="3" t="s">
        <v>52</v>
      </c>
      <c r="O33" s="1">
        <v>0.6</v>
      </c>
    </row>
    <row r="35" spans="5:15" x14ac:dyDescent="0.25">
      <c r="E35" s="3" t="s">
        <v>51</v>
      </c>
      <c r="F35">
        <f>F31*F33</f>
        <v>270.59999999999997</v>
      </c>
      <c r="N35" s="3" t="s">
        <v>51</v>
      </c>
      <c r="O35">
        <f>O31*O33</f>
        <v>263.39999999999998</v>
      </c>
    </row>
  </sheetData>
  <mergeCells count="6">
    <mergeCell ref="C2:E2"/>
    <mergeCell ref="F2:H2"/>
    <mergeCell ref="C1:I1"/>
    <mergeCell ref="L1:R1"/>
    <mergeCell ref="L2:N2"/>
    <mergeCell ref="O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Mbombo</dc:creator>
  <cp:lastModifiedBy>Edward Mbombo</cp:lastModifiedBy>
  <dcterms:created xsi:type="dcterms:W3CDTF">2023-02-14T13:53:06Z</dcterms:created>
  <dcterms:modified xsi:type="dcterms:W3CDTF">2023-02-14T13:55:13Z</dcterms:modified>
</cp:coreProperties>
</file>