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0" documentId="13_ncr:1_{A5E1D12F-E520-4049-9233-930C8715C49C}" xr6:coauthVersionLast="47" xr6:coauthVersionMax="47" xr10:uidLastSave="{00000000-0000-0000-0000-000000000000}"/>
  <bookViews>
    <workbookView xWindow="-98" yWindow="-98" windowWidth="20715" windowHeight="12660" xr2:uid="{00000000-000D-0000-FFFF-FFFF00000000}"/>
  </bookViews>
  <sheets>
    <sheet name="Timeline" sheetId="2" r:id="rId1"/>
    <sheet name="About" sheetId="3" r:id="rId2"/>
  </sheets>
  <definedNames>
    <definedName name="_xlnm.Print_Area" localSheetId="0">Timeline!$A:$H</definedName>
    <definedName name="_xlnm.Print_Titles" localSheetId="0">Timeline!$43:$43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5" i="2" l="1"/>
  <c r="C74" i="2"/>
  <c r="C73" i="2"/>
  <c r="B73" i="2"/>
  <c r="C72" i="2"/>
  <c r="F58" i="2"/>
  <c r="F59" i="2"/>
  <c r="F60" i="2"/>
  <c r="F61" i="2"/>
  <c r="F62" i="2" s="1"/>
  <c r="F63" i="2" s="1"/>
  <c r="F64" i="2" s="1"/>
  <c r="F65" i="2" s="1"/>
  <c r="F66" i="2" s="1"/>
  <c r="F67" i="2" s="1"/>
  <c r="F68" i="2" s="1"/>
  <c r="F69" i="2" s="1"/>
  <c r="F70" i="2" s="1"/>
  <c r="C70" i="2"/>
  <c r="F57" i="2"/>
  <c r="C65" i="2"/>
  <c r="D65" i="2" s="1"/>
  <c r="C60" i="2"/>
  <c r="D60" i="2" s="1"/>
  <c r="C63" i="2"/>
  <c r="D63" i="2" s="1"/>
  <c r="C59" i="2"/>
  <c r="D59" i="2" s="1"/>
  <c r="C56" i="2"/>
  <c r="D56" i="2" s="1"/>
  <c r="B87" i="2"/>
  <c r="B88" i="2" s="1"/>
  <c r="B89" i="2" s="1"/>
  <c r="B90" i="2" s="1"/>
  <c r="B91" i="2" s="1"/>
  <c r="B92" i="2" s="1"/>
  <c r="E93" i="2"/>
  <c r="E81" i="2"/>
  <c r="G56" i="2"/>
  <c r="F71" i="2" l="1"/>
  <c r="G70" i="2"/>
  <c r="B72" i="2"/>
  <c r="B74" i="2" s="1"/>
  <c r="D74" i="2" s="1"/>
  <c r="D70" i="2"/>
  <c r="G63" i="2"/>
  <c r="G59" i="2"/>
  <c r="G62" i="2"/>
  <c r="G58" i="2"/>
  <c r="G65" i="2"/>
  <c r="G61" i="2"/>
  <c r="G68" i="2"/>
  <c r="G64" i="2"/>
  <c r="G60" i="2"/>
  <c r="B64" i="2"/>
  <c r="C64" i="2" s="1"/>
  <c r="D64" i="2" s="1"/>
  <c r="B61" i="2"/>
  <c r="C61" i="2" s="1"/>
  <c r="D61" i="2" s="1"/>
  <c r="B66" i="2"/>
  <c r="B57" i="2"/>
  <c r="D57" i="2" s="1"/>
  <c r="G57" i="2"/>
  <c r="B62" i="2"/>
  <c r="F72" i="2" l="1"/>
  <c r="G71" i="2"/>
  <c r="D72" i="2"/>
  <c r="D73" i="2"/>
  <c r="G69" i="2"/>
  <c r="G66" i="2"/>
  <c r="G67" i="2"/>
  <c r="C66" i="2"/>
  <c r="B58" i="2"/>
  <c r="C58" i="2" s="1"/>
  <c r="D58" i="2" s="1"/>
  <c r="C62" i="2"/>
  <c r="D62" i="2" s="1"/>
  <c r="G72" i="2" l="1"/>
  <c r="F73" i="2"/>
  <c r="D75" i="2"/>
  <c r="B67" i="2"/>
  <c r="D66" i="2"/>
  <c r="F74" i="2" l="1"/>
  <c r="G73" i="2"/>
  <c r="B68" i="2"/>
  <c r="C68" i="2" s="1"/>
  <c r="C67" i="2"/>
  <c r="D67" i="2" s="1"/>
  <c r="F75" i="2" l="1"/>
  <c r="G75" i="2" s="1"/>
  <c r="G74" i="2"/>
  <c r="B69" i="2"/>
  <c r="C69" i="2" s="1"/>
  <c r="D68" i="2"/>
  <c r="B71" i="2" l="1"/>
  <c r="C71" i="2" s="1"/>
  <c r="D71" i="2" s="1"/>
  <c r="D69" i="2"/>
</calcChain>
</file>

<file path=xl/sharedStrings.xml><?xml version="1.0" encoding="utf-8"?>
<sst xmlns="http://schemas.openxmlformats.org/spreadsheetml/2006/main" count="56" uniqueCount="54">
  <si>
    <t>Date</t>
  </si>
  <si>
    <t>Position</t>
  </si>
  <si>
    <t>Label</t>
  </si>
  <si>
    <t>Insert new rows above this one</t>
  </si>
  <si>
    <t>Duration</t>
  </si>
  <si>
    <t>Milestone #1</t>
  </si>
  <si>
    <t>Milestone #2</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</si>
  <si>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</si>
  <si>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</si>
  <si>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</si>
  <si>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</si>
  <si>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</si>
  <si>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</si>
  <si>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</si>
  <si>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</si>
  <si>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</si>
  <si>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</si>
  <si>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</si>
  <si>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</si>
  <si>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</si>
  <si>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</si>
  <si>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</si>
  <si>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</si>
  <si>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</si>
  <si>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</si>
  <si>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Milestone #3</t>
  </si>
  <si>
    <t>Milestone #4</t>
  </si>
  <si>
    <t>Sprint #0 WarmUp</t>
  </si>
  <si>
    <t>Sprint #1</t>
  </si>
  <si>
    <t>Sprint #2</t>
  </si>
  <si>
    <t>Sprint #3</t>
  </si>
  <si>
    <t>Sprint #4</t>
  </si>
  <si>
    <t>Sprint #5</t>
  </si>
  <si>
    <t>Sprint #6 CleanUp</t>
  </si>
  <si>
    <t>Setup GitHub, Latex, VisualStudio</t>
  </si>
  <si>
    <t>Doc Introduction, Fundamentals</t>
  </si>
  <si>
    <t>Analyzing state of prototype</t>
  </si>
  <si>
    <t>Implement mapping concept</t>
  </si>
  <si>
    <t>Research chart libraries</t>
  </si>
  <si>
    <t>Create test Toggl data and DataManager</t>
  </si>
  <si>
    <t>Implementation bar charts</t>
  </si>
  <si>
    <t>Implementation line graph</t>
  </si>
  <si>
    <t>Implemantation status display</t>
  </si>
  <si>
    <t>JSON files and JSON handling</t>
  </si>
  <si>
    <t>Finish documentation</t>
  </si>
  <si>
    <t>Implementation export of plan projects</t>
  </si>
  <si>
    <t>Implementation create plan projects</t>
  </si>
  <si>
    <t>Implementation budget functionality</t>
  </si>
  <si>
    <t>Implementation linking of projects</t>
  </si>
  <si>
    <t>Clean up application</t>
  </si>
  <si>
    <t>Update documentation (MS #3 and #4)</t>
  </si>
  <si>
    <t>Documentation installation guide</t>
  </si>
  <si>
    <t>Finishing touch application</t>
  </si>
  <si>
    <t>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</si>
</sst>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19" fillId="0" borderId="0" applyNumberFormat="0" applyFill="0" applyBorder="0" applyAlignment="0" applyProtection="0"/>
  </cellStyleXfs>
  <cellXfs count="32">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xf numFmtId="14"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4" fontId="9" fillId="2" borderId="2" xfId="0" applyNumberFormat="1" applyFont="1" applyFill="1" applyBorder="1" applyAlignment="1">
      <alignment horizontal="left" vertical="center" indent="1"/>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lgn="ctr">
              <a:defRPr sz="1800" b="1" i="0" u="none" strike="noStrike" kern="1200" spc="0" baseline="0">
                <a:solidFill>
                  <a:schemeClr val="accent1">
                    <a:lumMod val="75000"/>
                  </a:schemeClr>
                </a:solidFill>
                <a:latin typeface="+mn-lt"/>
                <a:ea typeface="+mn-ea"/>
                <a:cs typeface="+mn-cs"/>
              </a:defRPr>
            </a:pPr>
            <a:r>
              <a:rPr lang="en-US" sz="1800" b="1">
                <a:solidFill>
                  <a:schemeClr val="accent1">
                    <a:lumMod val="75000"/>
                  </a:schemeClr>
                </a:solidFill>
                <a:latin typeface="+mn-lt"/>
              </a:rPr>
              <a:t>Project Timeline</a:t>
            </a:r>
          </a:p>
        </c:rich>
      </c:tx>
      <c:layout>
        <c:manualLayout>
          <c:xMode val="edge"/>
          <c:yMode val="edge"/>
          <c:x val="0.42623400888090979"/>
          <c:y val="0.11978711926606234"/>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7805333488637261"/>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6D254EB7-0422-4C2E-B693-B24AE5E1C8FA}"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F50FF256-D58C-464F-BE6B-BE8F5A760DB0}"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tx>
                <c:rich>
                  <a:bodyPr/>
                  <a:lstStyle/>
                  <a:p>
                    <a:fld id="{EF166F46-CDF8-4CAC-8AB5-550F81CB1362}"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5F-47E9-9661-163A2FF19FEB}"/>
                </c:ext>
              </c:extLst>
            </c:dLbl>
            <c:dLbl>
              <c:idx val="4"/>
              <c:tx>
                <c:rich>
                  <a:bodyPr/>
                  <a:lstStyle/>
                  <a:p>
                    <a:fld id="{6B0620A4-F008-4D5C-AED6-B69F3AFCA3DB}"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75F-47E9-9661-163A2FF19FEB}"/>
                </c:ext>
              </c:extLst>
            </c:dLbl>
            <c:dLbl>
              <c:idx val="5"/>
              <c:tx>
                <c:rich>
                  <a:bodyPr/>
                  <a:lstStyle/>
                  <a:p>
                    <a:fld id="{111599D3-0E5C-4C29-BFF1-DB0E34C5925C}"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fld id="{904913C2-7611-40CE-8D5B-E0109FFF6DEA}"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75F-47E9-9661-163A2FF19FEB}"/>
                </c:ext>
              </c:extLst>
            </c:dLbl>
            <c:dLbl>
              <c:idx val="7"/>
              <c:tx>
                <c:rich>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fld id="{14493570-7D7C-4812-8D87-6FDCE95BF722}" type="CELLRANGE">
                      <a:rPr lang="en-US"/>
                      <a:pPr>
                        <a:defRPr sz="1200" b="1" i="0" u="none" strike="noStrike" kern="1200" baseline="0">
                          <a:solidFill>
                            <a:schemeClr val="tx1">
                              <a:lumMod val="75000"/>
                              <a:lumOff val="25000"/>
                            </a:schemeClr>
                          </a:solidFill>
                          <a:latin typeface="+mn-lt"/>
                          <a:ea typeface="+mn-ea"/>
                          <a:cs typeface="+mn-cs"/>
                        </a:defRPr>
                      </a:pPr>
                      <a:t>[CELLRANGE]</a:t>
                    </a:fld>
                    <a:endParaRPr lang="en-CH"/>
                  </a:p>
                </c:rich>
              </c:tx>
              <c:spPr>
                <a:solidFill>
                  <a:schemeClr val="bg1">
                    <a:alpha val="60000"/>
                  </a:schemeClr>
                </a:solidFill>
                <a:ln>
                  <a:noFill/>
                </a:ln>
                <a:effectLst/>
              </c:spPr>
              <c:dLblPos val="l"/>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123905446958948"/>
                      <c:h val="3.0930782939389553E-2"/>
                    </c:manualLayout>
                  </c15:layout>
                  <c15:dlblFieldTable/>
                  <c15:showDataLabelsRange val="1"/>
                </c:ext>
                <c:ext xmlns:c16="http://schemas.microsoft.com/office/drawing/2014/chart" uri="{C3380CC4-5D6E-409C-BE32-E72D297353CC}">
                  <c16:uniqueId val="{00000012-D75F-47E9-9661-163A2FF19FEB}"/>
                </c:ext>
              </c:extLst>
            </c:dLbl>
            <c:dLbl>
              <c:idx val="8"/>
              <c:tx>
                <c:rich>
                  <a:bodyPr/>
                  <a:lstStyle/>
                  <a:p>
                    <a:fld id="{094E68E3-33D2-4A1B-A979-9A3FBBF569CA}"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75F-47E9-9661-163A2FF19FEB}"/>
                </c:ext>
              </c:extLst>
            </c:dLbl>
            <c:dLbl>
              <c:idx val="9"/>
              <c:tx>
                <c:rich>
                  <a:bodyPr/>
                  <a:lstStyle/>
                  <a:p>
                    <a:fld id="{DB4A945C-2A8D-4085-A688-C43653344CDA}"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75F-47E9-9661-163A2FF19FEB}"/>
                </c:ext>
              </c:extLst>
            </c:dLbl>
            <c:dLbl>
              <c:idx val="10"/>
              <c:tx>
                <c:rich>
                  <a:bodyPr/>
                  <a:lstStyle/>
                  <a:p>
                    <a:fld id="{CBCDAF01-DCD9-44C6-997D-20B90A4F9495}"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75F-47E9-9661-163A2FF19FEB}"/>
                </c:ext>
              </c:extLst>
            </c:dLbl>
            <c:dLbl>
              <c:idx val="11"/>
              <c:tx>
                <c:rich>
                  <a:bodyPr/>
                  <a:lstStyle/>
                  <a:p>
                    <a:fld id="{4586C748-47CB-4121-A725-6B3A585C0CE1}"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1FC-4839-A6F8-A581EDDD0B7A}"/>
                </c:ext>
              </c:extLst>
            </c:dLbl>
            <c:dLbl>
              <c:idx val="12"/>
              <c:tx>
                <c:rich>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fld id="{FEE70AE6-A5A2-49CC-A312-3B2531DC5C5B}" type="CELLRANGE">
                      <a:rPr lang="en-US"/>
                      <a:pPr>
                        <a:defRPr sz="1200" b="1" i="0" u="none" strike="noStrike" kern="1200" baseline="0">
                          <a:solidFill>
                            <a:schemeClr val="tx1">
                              <a:lumMod val="75000"/>
                              <a:lumOff val="25000"/>
                            </a:schemeClr>
                          </a:solidFill>
                          <a:latin typeface="+mn-lt"/>
                          <a:ea typeface="+mn-ea"/>
                          <a:cs typeface="+mn-cs"/>
                        </a:defRPr>
                      </a:pPr>
                      <a:t>[CELLRANGE]</a:t>
                    </a:fld>
                    <a:endParaRPr lang="en-CH"/>
                  </a:p>
                </c:rich>
              </c:tx>
              <c:spPr>
                <a:solidFill>
                  <a:schemeClr val="bg1">
                    <a:alpha val="60000"/>
                  </a:schemeClr>
                </a:solidFill>
                <a:ln>
                  <a:noFill/>
                </a:ln>
                <a:effectLst/>
              </c:spPr>
              <c:dLblPos val="l"/>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250398499015413"/>
                      <c:h val="2.9657911213488746E-2"/>
                    </c:manualLayout>
                  </c15:layout>
                  <c15:dlblFieldTable/>
                  <c15:showDataLabelsRange val="1"/>
                </c:ext>
                <c:ext xmlns:c16="http://schemas.microsoft.com/office/drawing/2014/chart" uri="{C3380CC4-5D6E-409C-BE32-E72D297353CC}">
                  <c16:uniqueId val="{0000000C-B1FC-4839-A6F8-A581EDDD0B7A}"/>
                </c:ext>
              </c:extLst>
            </c:dLbl>
            <c:dLbl>
              <c:idx val="13"/>
              <c:layout>
                <c:manualLayout>
                  <c:x val="-0.27089298335326112"/>
                  <c:y val="2.5457935648616845E-3"/>
                </c:manualLayout>
              </c:layout>
              <c:tx>
                <c:rich>
                  <a:bodyPr rot="0" spcFirstLastPara="1" vertOverflow="ellipsis" vert="horz" wrap="square" lIns="38100" tIns="19050" rIns="38100" bIns="19050" anchor="ctr" anchorCtr="0">
                    <a:spAutoFit/>
                  </a:bodyPr>
                  <a:lstStyle/>
                  <a:p>
                    <a:pPr algn="r">
                      <a:defRPr sz="1200" b="1" i="0" u="none" strike="noStrike" kern="1200" baseline="0">
                        <a:solidFill>
                          <a:schemeClr val="tx1">
                            <a:lumMod val="75000"/>
                            <a:lumOff val="25000"/>
                          </a:schemeClr>
                        </a:solidFill>
                        <a:latin typeface="+mn-lt"/>
                        <a:ea typeface="+mn-ea"/>
                        <a:cs typeface="+mn-cs"/>
                      </a:defRPr>
                    </a:pPr>
                    <a:fld id="{8CE32150-E005-45A0-B914-EA00FE4A0563}" type="CELLRANGE">
                      <a:rPr lang="en-US"/>
                      <a:pPr algn="r">
                        <a:defRPr sz="1200" b="1" i="0" u="none" strike="noStrike" kern="1200" baseline="0">
                          <a:solidFill>
                            <a:schemeClr val="tx1">
                              <a:lumMod val="75000"/>
                              <a:lumOff val="25000"/>
                            </a:schemeClr>
                          </a:solidFill>
                          <a:latin typeface="+mn-lt"/>
                          <a:ea typeface="+mn-ea"/>
                          <a:cs typeface="+mn-cs"/>
                        </a:defRPr>
                      </a:pPr>
                      <a:t>[CELLRANGE]</a:t>
                    </a:fld>
                    <a:endParaRPr lang="en-CH"/>
                  </a:p>
                </c:rich>
              </c:tx>
              <c:spPr>
                <a:solidFill>
                  <a:schemeClr val="bg1">
                    <a:alpha val="60000"/>
                  </a:schemeClr>
                </a:solidFill>
                <a:ln>
                  <a:noFill/>
                </a:ln>
                <a:effectLst/>
              </c:spPr>
              <c:dLblPos val="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525172166554544"/>
                      <c:h val="4.1113756746595988E-2"/>
                    </c:manualLayout>
                  </c15:layout>
                  <c15:dlblFieldTable/>
                  <c15:showDataLabelsRange val="1"/>
                </c:ext>
                <c:ext xmlns:c16="http://schemas.microsoft.com/office/drawing/2014/chart" uri="{C3380CC4-5D6E-409C-BE32-E72D297353CC}">
                  <c16:uniqueId val="{0000000D-B1FC-4839-A6F8-A581EDDD0B7A}"/>
                </c:ext>
              </c:extLst>
            </c:dLbl>
            <c:dLbl>
              <c:idx val="14"/>
              <c:layout>
                <c:manualLayout>
                  <c:x val="-0.24870692091164864"/>
                  <c:y val="1.9093577019111887E-3"/>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fld id="{C04B4A6B-6EA2-461E-B414-8BBB4AC43909}" type="CELLRANGE">
                      <a:rPr lang="en-US"/>
                      <a:pPr>
                        <a:defRPr sz="1200" b="1" i="0" u="none" strike="noStrike" kern="1200" baseline="0">
                          <a:solidFill>
                            <a:schemeClr val="tx1">
                              <a:lumMod val="75000"/>
                              <a:lumOff val="25000"/>
                            </a:schemeClr>
                          </a:solidFill>
                          <a:latin typeface="+mn-lt"/>
                          <a:ea typeface="+mn-ea"/>
                          <a:cs typeface="+mn-cs"/>
                        </a:defRPr>
                      </a:pPr>
                      <a:t>[CELLRANGE]</a:t>
                    </a:fld>
                    <a:endParaRPr lang="en-CH"/>
                  </a:p>
                </c:rich>
              </c:tx>
              <c:spPr>
                <a:solidFill>
                  <a:schemeClr val="bg1">
                    <a:alpha val="60000"/>
                  </a:schemeClr>
                </a:solidFill>
                <a:ln>
                  <a:noFill/>
                </a:ln>
                <a:effectLst/>
              </c:spPr>
              <c:dLblPos val="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141200406363452"/>
                      <c:h val="2.9657911213488746E-2"/>
                    </c:manualLayout>
                  </c15:layout>
                  <c15:dlblFieldTable/>
                  <c15:showDataLabelsRange val="1"/>
                </c:ext>
                <c:ext xmlns:c16="http://schemas.microsoft.com/office/drawing/2014/chart" uri="{C3380CC4-5D6E-409C-BE32-E72D297353CC}">
                  <c16:uniqueId val="{0000000E-B1FC-4839-A6F8-A581EDDD0B7A}"/>
                </c:ext>
              </c:extLst>
            </c:dLbl>
            <c:dLbl>
              <c:idx val="15"/>
              <c:tx>
                <c:rich>
                  <a:bodyPr/>
                  <a:lstStyle/>
                  <a:p>
                    <a:fld id="{5A3737B3-3E9F-4903-B0A7-ECB02E85D40C}"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1FC-4839-A6F8-A581EDDD0B7A}"/>
                </c:ext>
              </c:extLst>
            </c:dLbl>
            <c:dLbl>
              <c:idx val="16"/>
              <c:tx>
                <c:rich>
                  <a:bodyPr/>
                  <a:lstStyle/>
                  <a:p>
                    <a:fld id="{B12AB529-59F4-40A8-9E9E-F2BA76C8D0F6}"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B1FC-4839-A6F8-A581EDDD0B7A}"/>
                </c:ext>
              </c:extLst>
            </c:dLbl>
            <c:dLbl>
              <c:idx val="17"/>
              <c:tx>
                <c:rich>
                  <a:bodyPr/>
                  <a:lstStyle/>
                  <a:p>
                    <a:fld id="{8CA1AD24-12CB-4478-8DC0-F687D5361A3F}" type="CELLRANGE">
                      <a:rPr lang="en-US"/>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layout>
                    <c:manualLayout>
                      <c:w val="0.2902742749054224"/>
                      <c:h val="4.1113756746595988E-2"/>
                    </c:manualLayout>
                  </c15:layout>
                  <c15:dlblFieldTable/>
                  <c15:showDataLabelsRange val="1"/>
                </c:ext>
                <c:ext xmlns:c16="http://schemas.microsoft.com/office/drawing/2014/chart" uri="{C3380CC4-5D6E-409C-BE32-E72D297353CC}">
                  <c16:uniqueId val="{00000011-B1FC-4839-A6F8-A581EDDD0B7A}"/>
                </c:ext>
              </c:extLst>
            </c:dLbl>
            <c:dLbl>
              <c:idx val="18"/>
              <c:tx>
                <c:rich>
                  <a:bodyPr/>
                  <a:lstStyle/>
                  <a:p>
                    <a:fld id="{E33876D7-B82C-4F65-86F4-F6F5DF847CB6}"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B1FC-4839-A6F8-A581EDDD0B7A}"/>
                </c:ext>
              </c:extLst>
            </c:dLbl>
            <c:dLbl>
              <c:idx val="19"/>
              <c:tx>
                <c:rich>
                  <a:bodyPr/>
                  <a:lstStyle/>
                  <a:p>
                    <a:fld id="{4AFC6122-BF69-4409-94E1-B5AA7780D751}"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B1FC-4839-A6F8-A581EDDD0B7A}"/>
                </c:ext>
              </c:extLst>
            </c:dLbl>
            <c:dLbl>
              <c:idx val="20"/>
              <c:tx>
                <c:rich>
                  <a:bodyPr/>
                  <a:lstStyle/>
                  <a:p>
                    <a:fld id="{2287E3BC-BCEA-4CA6-A06B-6882C6E6F1EA}" type="CELLRANGE">
                      <a:rPr lang="en-CH"/>
                      <a:pPr/>
                      <a:t>[CELLRANGE]</a:t>
                    </a:fld>
                    <a:endParaRPr lang="en-C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B1FC-4839-A6F8-A581EDDD0B7A}"/>
                </c:ext>
              </c:extLst>
            </c:dLbl>
            <c:dLbl>
              <c:idx val="21"/>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FE9B-4BEA-92B7-80424D2C7241}"/>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CH"/>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errBars>
            <c:errDir val="x"/>
            <c:errBarType val="plus"/>
            <c:errValType val="cust"/>
            <c:noEndCap val="1"/>
            <c:plus>
              <c:numRef>
                <c:f>Timeline!$D$55:$D$76</c:f>
                <c:numCache>
                  <c:formatCode>General</c:formatCode>
                  <c:ptCount val="22"/>
                  <c:pt idx="1">
                    <c:v>4</c:v>
                  </c:pt>
                  <c:pt idx="2">
                    <c:v>9</c:v>
                  </c:pt>
                  <c:pt idx="3">
                    <c:v>10</c:v>
                  </c:pt>
                  <c:pt idx="4">
                    <c:v>5</c:v>
                  </c:pt>
                  <c:pt idx="5">
                    <c:v>9</c:v>
                  </c:pt>
                  <c:pt idx="6">
                    <c:v>4</c:v>
                  </c:pt>
                  <c:pt idx="7">
                    <c:v>4</c:v>
                  </c:pt>
                  <c:pt idx="8">
                    <c:v>9</c:v>
                  </c:pt>
                  <c:pt idx="9">
                    <c:v>7</c:v>
                  </c:pt>
                  <c:pt idx="10">
                    <c:v>8</c:v>
                  </c:pt>
                  <c:pt idx="11">
                    <c:v>6</c:v>
                  </c:pt>
                  <c:pt idx="12">
                    <c:v>5</c:v>
                  </c:pt>
                  <c:pt idx="13">
                    <c:v>4</c:v>
                  </c:pt>
                  <c:pt idx="14">
                    <c:v>5</c:v>
                  </c:pt>
                  <c:pt idx="15">
                    <c:v>11</c:v>
                  </c:pt>
                  <c:pt idx="16">
                    <c:v>9</c:v>
                  </c:pt>
                  <c:pt idx="17">
                    <c:v>2</c:v>
                  </c:pt>
                  <c:pt idx="18">
                    <c:v>2</c:v>
                  </c:pt>
                  <c:pt idx="19">
                    <c:v>8</c:v>
                  </c:pt>
                  <c:pt idx="20">
                    <c:v>4</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Timeline!$G$55:$G$76</c:f>
                <c:numCache>
                  <c:formatCode>General</c:formatCode>
                  <c:ptCount val="22"/>
                  <c:pt idx="1">
                    <c:v>-8</c:v>
                  </c:pt>
                  <c:pt idx="2">
                    <c:v>-12.7</c:v>
                  </c:pt>
                  <c:pt idx="3">
                    <c:v>-17.399999999999999</c:v>
                  </c:pt>
                  <c:pt idx="4">
                    <c:v>-22.099999999999998</c:v>
                  </c:pt>
                  <c:pt idx="5">
                    <c:v>-26.799999999999997</c:v>
                  </c:pt>
                  <c:pt idx="6">
                    <c:v>-31.499999999999996</c:v>
                  </c:pt>
                  <c:pt idx="7">
                    <c:v>-36.199999999999996</c:v>
                  </c:pt>
                  <c:pt idx="8">
                    <c:v>-40.9</c:v>
                  </c:pt>
                  <c:pt idx="9">
                    <c:v>-45.6</c:v>
                  </c:pt>
                  <c:pt idx="10">
                    <c:v>-50.300000000000004</c:v>
                  </c:pt>
                  <c:pt idx="11">
                    <c:v>-55.000000000000007</c:v>
                  </c:pt>
                  <c:pt idx="12">
                    <c:v>-59.70000000000001</c:v>
                  </c:pt>
                  <c:pt idx="13">
                    <c:v>-64.400000000000006</c:v>
                  </c:pt>
                  <c:pt idx="14">
                    <c:v>-69.100000000000009</c:v>
                  </c:pt>
                  <c:pt idx="15">
                    <c:v>-73.800000000000011</c:v>
                  </c:pt>
                  <c:pt idx="16">
                    <c:v>-78.500000000000014</c:v>
                  </c:pt>
                  <c:pt idx="17">
                    <c:v>-83.200000000000017</c:v>
                  </c:pt>
                  <c:pt idx="18">
                    <c:v>-87.90000000000002</c:v>
                  </c:pt>
                  <c:pt idx="19">
                    <c:v>-92.600000000000023</c:v>
                  </c:pt>
                  <c:pt idx="20">
                    <c:v>-97.300000000000026</c:v>
                  </c:pt>
                </c:numCache>
              </c:numRef>
            </c:minus>
            <c:spPr>
              <a:noFill/>
              <a:ln w="12700" cap="flat" cmpd="sng" algn="ctr">
                <a:solidFill>
                  <a:schemeClr val="accent1">
                    <a:lumMod val="75000"/>
                    <a:alpha val="70000"/>
                  </a:schemeClr>
                </a:solidFill>
                <a:prstDash val="solid"/>
                <a:round/>
              </a:ln>
              <a:effectLst/>
            </c:spPr>
          </c:errBars>
          <c:xVal>
            <c:numRef>
              <c:f>Timeline!$B$55:$B$76</c:f>
              <c:numCache>
                <c:formatCode>m/d/yyyy</c:formatCode>
                <c:ptCount val="22"/>
                <c:pt idx="1">
                  <c:v>44824</c:v>
                </c:pt>
                <c:pt idx="2">
                  <c:v>44829</c:v>
                </c:pt>
                <c:pt idx="3">
                  <c:v>44829</c:v>
                </c:pt>
                <c:pt idx="4">
                  <c:v>44839</c:v>
                </c:pt>
                <c:pt idx="5">
                  <c:v>44839</c:v>
                </c:pt>
                <c:pt idx="6">
                  <c:v>44844</c:v>
                </c:pt>
                <c:pt idx="7">
                  <c:v>44849</c:v>
                </c:pt>
                <c:pt idx="8">
                  <c:v>44854</c:v>
                </c:pt>
                <c:pt idx="9">
                  <c:v>44864</c:v>
                </c:pt>
                <c:pt idx="10">
                  <c:v>44868</c:v>
                </c:pt>
                <c:pt idx="11">
                  <c:v>44877</c:v>
                </c:pt>
                <c:pt idx="12">
                  <c:v>44884</c:v>
                </c:pt>
                <c:pt idx="13">
                  <c:v>44884</c:v>
                </c:pt>
                <c:pt idx="14">
                  <c:v>44888</c:v>
                </c:pt>
                <c:pt idx="15">
                  <c:v>44893</c:v>
                </c:pt>
                <c:pt idx="16">
                  <c:v>44894</c:v>
                </c:pt>
                <c:pt idx="17">
                  <c:v>44905</c:v>
                </c:pt>
                <c:pt idx="18">
                  <c:v>44905</c:v>
                </c:pt>
                <c:pt idx="19">
                  <c:v>44908</c:v>
                </c:pt>
                <c:pt idx="20">
                  <c:v>44914</c:v>
                </c:pt>
              </c:numCache>
            </c:numRef>
          </c:xVal>
          <c:yVal>
            <c:numRef>
              <c:f>Timeline!$F$55:$F$76</c:f>
              <c:numCache>
                <c:formatCode>General</c:formatCode>
                <c:ptCount val="22"/>
                <c:pt idx="1">
                  <c:v>-8</c:v>
                </c:pt>
                <c:pt idx="2">
                  <c:v>-12.7</c:v>
                </c:pt>
                <c:pt idx="3">
                  <c:v>-17.399999999999999</c:v>
                </c:pt>
                <c:pt idx="4">
                  <c:v>-22.099999999999998</c:v>
                </c:pt>
                <c:pt idx="5">
                  <c:v>-26.799999999999997</c:v>
                </c:pt>
                <c:pt idx="6">
                  <c:v>-31.499999999999996</c:v>
                </c:pt>
                <c:pt idx="7">
                  <c:v>-36.199999999999996</c:v>
                </c:pt>
                <c:pt idx="8">
                  <c:v>-40.9</c:v>
                </c:pt>
                <c:pt idx="9">
                  <c:v>-45.6</c:v>
                </c:pt>
                <c:pt idx="10">
                  <c:v>-50.300000000000004</c:v>
                </c:pt>
                <c:pt idx="11">
                  <c:v>-55.000000000000007</c:v>
                </c:pt>
                <c:pt idx="12">
                  <c:v>-59.70000000000001</c:v>
                </c:pt>
                <c:pt idx="13">
                  <c:v>-64.400000000000006</c:v>
                </c:pt>
                <c:pt idx="14">
                  <c:v>-69.100000000000009</c:v>
                </c:pt>
                <c:pt idx="15">
                  <c:v>-73.800000000000011</c:v>
                </c:pt>
                <c:pt idx="16">
                  <c:v>-78.500000000000014</c:v>
                </c:pt>
                <c:pt idx="17">
                  <c:v>-83.200000000000017</c:v>
                </c:pt>
                <c:pt idx="18">
                  <c:v>-87.90000000000002</c:v>
                </c:pt>
                <c:pt idx="19">
                  <c:v>-92.600000000000023</c:v>
                </c:pt>
                <c:pt idx="20">
                  <c:v>-97.300000000000026</c:v>
                </c:pt>
              </c:numCache>
            </c:numRef>
          </c:yVal>
          <c:smooth val="0"/>
          <c:extLst>
            <c:ext xmlns:c15="http://schemas.microsoft.com/office/drawing/2012/chart" uri="{02D57815-91ED-43cb-92C2-25804820EDAC}">
              <c15:datalabelsRange>
                <c15:f>Timeline!$E$55:$E$76</c15:f>
                <c15:dlblRangeCache>
                  <c:ptCount val="22"/>
                  <c:pt idx="1">
                    <c:v>Setup GitHub, Latex, VisualStudio</c:v>
                  </c:pt>
                  <c:pt idx="2">
                    <c:v>Doc Introduction, Fundamentals</c:v>
                  </c:pt>
                  <c:pt idx="3">
                    <c:v>Analyzing state of prototype</c:v>
                  </c:pt>
                  <c:pt idx="4">
                    <c:v>Implement mapping concept</c:v>
                  </c:pt>
                  <c:pt idx="5">
                    <c:v>Research chart libraries</c:v>
                  </c:pt>
                  <c:pt idx="6">
                    <c:v>JSON files and JSON handling</c:v>
                  </c:pt>
                  <c:pt idx="7">
                    <c:v>Create test Toggl data and DataManager</c:v>
                  </c:pt>
                  <c:pt idx="8">
                    <c:v>Implementation bar charts</c:v>
                  </c:pt>
                  <c:pt idx="9">
                    <c:v>Implementation line graph</c:v>
                  </c:pt>
                  <c:pt idx="10">
                    <c:v>Implemantation status display</c:v>
                  </c:pt>
                  <c:pt idx="11">
                    <c:v>Unit tests</c:v>
                  </c:pt>
                  <c:pt idx="12">
                    <c:v>Implementation export of plan projects</c:v>
                  </c:pt>
                  <c:pt idx="13">
                    <c:v>Implementation create plan projects</c:v>
                  </c:pt>
                  <c:pt idx="14">
                    <c:v>Implementation budget functionality</c:v>
                  </c:pt>
                  <c:pt idx="15">
                    <c:v>Clean up application</c:v>
                  </c:pt>
                  <c:pt idx="16">
                    <c:v>Implementation linking of projects</c:v>
                  </c:pt>
                  <c:pt idx="17">
                    <c:v>Update documentation (MS #3 and #4)</c:v>
                  </c:pt>
                  <c:pt idx="18">
                    <c:v>Documentation installation guide</c:v>
                  </c:pt>
                  <c:pt idx="19">
                    <c:v>Finishing touch application</c:v>
                  </c:pt>
                  <c:pt idx="20">
                    <c:v>Finish documentation</c:v>
                  </c:pt>
                  <c:pt idx="21">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6"/>
            <c:marker>
              <c:spPr>
                <a:solidFill>
                  <a:srgbClr val="0070C0"/>
                </a:solidFill>
                <a:ln w="9525">
                  <a:noFill/>
                </a:ln>
                <a:effectLst/>
              </c:spPr>
            </c:marker>
            <c:bubble3D val="0"/>
            <c:extLst>
              <c:ext xmlns:c16="http://schemas.microsoft.com/office/drawing/2014/chart" uri="{C3380CC4-5D6E-409C-BE32-E72D297353CC}">
                <c16:uniqueId val="{00000003-B1FC-4839-A6F8-A581EDDD0B7A}"/>
              </c:ext>
            </c:extLst>
          </c:dPt>
          <c:dPt>
            <c:idx val="7"/>
            <c:marker>
              <c:spPr>
                <a:solidFill>
                  <a:srgbClr val="0070C0"/>
                </a:solidFill>
                <a:ln w="9525">
                  <a:noFill/>
                </a:ln>
                <a:effectLst/>
              </c:spPr>
            </c:marker>
            <c:bubble3D val="0"/>
            <c:extLst>
              <c:ext xmlns:c16="http://schemas.microsoft.com/office/drawing/2014/chart" uri="{C3380CC4-5D6E-409C-BE32-E72D297353CC}">
                <c16:uniqueId val="{00000004-B1FC-4839-A6F8-A581EDDD0B7A}"/>
              </c:ext>
            </c:extLst>
          </c:dPt>
          <c:dPt>
            <c:idx val="8"/>
            <c:marker>
              <c:spPr>
                <a:solidFill>
                  <a:srgbClr val="0070C0"/>
                </a:solidFill>
                <a:ln w="9525">
                  <a:noFill/>
                </a:ln>
                <a:effectLst/>
              </c:spPr>
            </c:marker>
            <c:bubble3D val="0"/>
            <c:extLst>
              <c:ext xmlns:c16="http://schemas.microsoft.com/office/drawing/2014/chart" uri="{C3380CC4-5D6E-409C-BE32-E72D297353CC}">
                <c16:uniqueId val="{00000005-B1FC-4839-A6F8-A581EDDD0B7A}"/>
              </c:ext>
            </c:extLst>
          </c:dPt>
          <c:dPt>
            <c:idx val="9"/>
            <c:marker>
              <c:spPr>
                <a:solidFill>
                  <a:srgbClr val="0070C0"/>
                </a:solidFill>
                <a:ln w="9525">
                  <a:noFill/>
                </a:ln>
                <a:effectLst/>
              </c:spPr>
            </c:marker>
            <c:bubble3D val="0"/>
            <c:extLst>
              <c:ext xmlns:c16="http://schemas.microsoft.com/office/drawing/2014/chart" uri="{C3380CC4-5D6E-409C-BE32-E72D297353CC}">
                <c16:uniqueId val="{00000006-B1FC-4839-A6F8-A581EDDD0B7A}"/>
              </c:ext>
            </c:extLst>
          </c:dPt>
          <c:dPt>
            <c:idx val="10"/>
            <c:marker>
              <c:spPr>
                <a:solidFill>
                  <a:srgbClr val="0070C0"/>
                </a:solidFill>
                <a:ln w="9525">
                  <a:noFill/>
                </a:ln>
                <a:effectLst/>
              </c:spPr>
            </c:marker>
            <c:bubble3D val="0"/>
            <c:extLst>
              <c:ext xmlns:c16="http://schemas.microsoft.com/office/drawing/2014/chart" uri="{C3380CC4-5D6E-409C-BE32-E72D297353CC}">
                <c16:uniqueId val="{00000007-B1FC-4839-A6F8-A581EDDD0B7A}"/>
              </c:ext>
            </c:extLst>
          </c:dPt>
          <c:dPt>
            <c:idx val="11"/>
            <c:marker>
              <c:spPr>
                <a:solidFill>
                  <a:srgbClr val="0070C0"/>
                </a:solidFill>
                <a:ln w="9525">
                  <a:noFill/>
                </a:ln>
                <a:effectLst/>
              </c:spPr>
            </c:marker>
            <c:bubble3D val="0"/>
            <c:extLst>
              <c:ext xmlns:c16="http://schemas.microsoft.com/office/drawing/2014/chart" uri="{C3380CC4-5D6E-409C-BE32-E72D297353CC}">
                <c16:uniqueId val="{00000008-B1FC-4839-A6F8-A581EDDD0B7A}"/>
              </c:ext>
            </c:extLst>
          </c:dPt>
          <c:dPt>
            <c:idx val="12"/>
            <c:marker>
              <c:spPr>
                <a:solidFill>
                  <a:srgbClr val="0070C0"/>
                </a:solidFill>
                <a:ln w="9525">
                  <a:noFill/>
                </a:ln>
                <a:effectLst/>
              </c:spPr>
            </c:marker>
            <c:bubble3D val="0"/>
            <c:extLst>
              <c:ext xmlns:c16="http://schemas.microsoft.com/office/drawing/2014/chart" uri="{C3380CC4-5D6E-409C-BE32-E72D297353CC}">
                <c16:uniqueId val="{00000009-B1FC-4839-A6F8-A581EDDD0B7A}"/>
              </c:ext>
            </c:extLst>
          </c:dPt>
          <c:dPt>
            <c:idx val="13"/>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A-B1FC-4839-A6F8-A581EDDD0B7A}"/>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tx>
                <c:rich>
                  <a:bodyPr/>
                  <a:lstStyle/>
                  <a:p>
                    <a:fld id="{B69271EE-88D2-4CA5-87D2-DC835C05164D}" type="CELLRANGE">
                      <a:rPr lang="en-US"/>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75F-47E9-9661-163A2FF19FEB}"/>
                </c:ext>
              </c:extLst>
            </c:dLbl>
            <c:dLbl>
              <c:idx val="2"/>
              <c:tx>
                <c:rich>
                  <a:bodyPr/>
                  <a:lstStyle/>
                  <a:p>
                    <a:fld id="{ABC8E593-A64A-4090-8671-7FAF9ABC843E}" type="CELLRANGE">
                      <a:rPr lang="en-CH"/>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75F-47E9-9661-163A2FF19FEB}"/>
                </c:ext>
              </c:extLst>
            </c:dLbl>
            <c:dLbl>
              <c:idx val="3"/>
              <c:tx>
                <c:rich>
                  <a:bodyPr/>
                  <a:lstStyle/>
                  <a:p>
                    <a:fld id="{81CAEAB1-278E-48F6-86F2-D690714E9528}" type="CELLRANGE">
                      <a:rPr lang="en-CH"/>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tx>
                <c:rich>
                  <a:bodyPr/>
                  <a:lstStyle/>
                  <a:p>
                    <a:fld id="{4E8226E2-B056-4465-9D3E-188AD6AFAA50}" type="CELLRANGE">
                      <a:rPr lang="en-CH"/>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75F-47E9-9661-163A2FF19FEB}"/>
                </c:ext>
              </c:extLst>
            </c:dLbl>
            <c:dLbl>
              <c:idx val="5"/>
              <c:tx>
                <c:rich>
                  <a:bodyPr/>
                  <a:lstStyle/>
                  <a:p>
                    <a:fld id="{4893DA29-6BFF-4C20-9B46-6246EC188ADD}" type="CELLRANGE">
                      <a:rPr lang="en-CH"/>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8-4134-955B-52DF741E0001}"/>
                </c:ext>
              </c:extLst>
            </c:dLbl>
            <c:dLbl>
              <c:idx val="6"/>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FEA59810-3FD7-4EEC-B65E-D9C05F78D9E2}"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1FC-4839-A6F8-A581EDDD0B7A}"/>
                </c:ext>
              </c:extLst>
            </c:dLbl>
            <c:dLbl>
              <c:idx val="7"/>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C53F5B2B-41C4-47EB-BBBF-20E339AFA954}"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1FC-4839-A6F8-A581EDDD0B7A}"/>
                </c:ext>
              </c:extLst>
            </c:dLbl>
            <c:dLbl>
              <c:idx val="8"/>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DDBE364C-F84C-475C-96CE-7488489C69EF}"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1FC-4839-A6F8-A581EDDD0B7A}"/>
                </c:ext>
              </c:extLst>
            </c:dLbl>
            <c:dLbl>
              <c:idx val="9"/>
              <c:tx>
                <c:rich>
                  <a:bodyPr rot="0" spcFirstLastPara="1" vertOverflow="ellipsis" vert="horz" wrap="square" lIns="38100" tIns="19050" rIns="38100" bIns="19050" anchor="ctr" anchorCtr="1">
                    <a:spAutoFit/>
                  </a:bodyPr>
                  <a:lstStyle/>
                  <a:p>
                    <a:pPr>
                      <a:defRPr sz="1400" b="1" i="0" u="none" strike="noStrike" kern="1200" baseline="0">
                        <a:solidFill>
                          <a:srgbClr val="0070C0"/>
                        </a:solidFill>
                        <a:latin typeface="+mn-lt"/>
                        <a:ea typeface="+mn-ea"/>
                        <a:cs typeface="+mn-cs"/>
                      </a:defRPr>
                    </a:pPr>
                    <a:fld id="{06CCFB43-4C17-46EA-BBBB-10AE6CE6E675}" type="CELLRANGE">
                      <a:rPr lang="en-CH"/>
                      <a:pPr>
                        <a:defRPr sz="14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1FC-4839-A6F8-A581EDDD0B7A}"/>
                </c:ext>
              </c:extLst>
            </c:dLbl>
            <c:dLbl>
              <c:idx val="10"/>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B3EBC9C0-AEEE-4EF0-875B-DEAB546CC5E6}"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1FC-4839-A6F8-A581EDDD0B7A}"/>
                </c:ext>
              </c:extLst>
            </c:dLbl>
            <c:dLbl>
              <c:idx val="11"/>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58DD53EF-AE7C-478A-8E66-0B4F245EDE3C}"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1FC-4839-A6F8-A581EDDD0B7A}"/>
                </c:ext>
              </c:extLst>
            </c:dLbl>
            <c:dLbl>
              <c:idx val="12"/>
              <c:tx>
                <c:rich>
                  <a:bodyPr rot="0" spcFirstLastPara="1" vertOverflow="ellipsis" vert="horz" wrap="square" lIns="38100" tIns="19050" rIns="38100" bIns="19050" anchor="ctr" anchorCtr="1">
                    <a:spAutoFit/>
                  </a:bodyPr>
                  <a:lstStyle/>
                  <a:p>
                    <a:pPr>
                      <a:defRPr sz="1100" b="1" i="0" u="none" strike="noStrike" kern="1200" baseline="0">
                        <a:solidFill>
                          <a:srgbClr val="0070C0"/>
                        </a:solidFill>
                        <a:latin typeface="+mn-lt"/>
                        <a:ea typeface="+mn-ea"/>
                        <a:cs typeface="+mn-cs"/>
                      </a:defRPr>
                    </a:pPr>
                    <a:fld id="{717231EF-8623-44AC-B9B2-1D4BC2DBC195}" type="CELLRANGE">
                      <a:rPr lang="en-CH"/>
                      <a:pPr>
                        <a:defRPr sz="1100" b="1" i="0" u="none" strike="noStrike" kern="1200" baseline="0">
                          <a:solidFill>
                            <a:srgbClr val="0070C0"/>
                          </a:solidFill>
                          <a:latin typeface="+mn-lt"/>
                          <a:ea typeface="+mn-ea"/>
                          <a:cs typeface="+mn-cs"/>
                        </a:defRPr>
                      </a:pPr>
                      <a:t>[CELLRANGE]</a:t>
                    </a:fld>
                    <a:endParaRPr lang="en-CH"/>
                  </a:p>
                </c:rich>
              </c:tx>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1FC-4839-A6F8-A581EDDD0B7A}"/>
                </c:ext>
              </c:extLst>
            </c:dLbl>
            <c:dLbl>
              <c:idx val="13"/>
              <c:tx>
                <c:rich>
                  <a:bodyPr/>
                  <a:lstStyle/>
                  <a:p>
                    <a:fld id="{579DB248-E7E3-4713-ADBB-9405116B1F6A}" type="CELLRANGE">
                      <a:rPr lang="en-CH"/>
                      <a:pPr/>
                      <a:t>[CELLRANGE]</a:t>
                    </a:fld>
                    <a:endParaRPr lang="en-C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1FC-4839-A6F8-A581EDDD0B7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FE9B-4BEA-92B7-80424D2C7241}"/>
                </c:ext>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CH"/>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Timeline!$B$80:$B$94</c:f>
              <c:numCache>
                <c:formatCode>m/d/yyyy</c:formatCode>
                <c:ptCount val="15"/>
                <c:pt idx="1">
                  <c:v>44824</c:v>
                </c:pt>
                <c:pt idx="2">
                  <c:v>44835</c:v>
                </c:pt>
                <c:pt idx="3">
                  <c:v>44863</c:v>
                </c:pt>
                <c:pt idx="4">
                  <c:v>44879</c:v>
                </c:pt>
                <c:pt idx="5">
                  <c:v>44905</c:v>
                </c:pt>
                <c:pt idx="6">
                  <c:v>44835</c:v>
                </c:pt>
                <c:pt idx="7">
                  <c:v>44849</c:v>
                </c:pt>
                <c:pt idx="8">
                  <c:v>44863</c:v>
                </c:pt>
                <c:pt idx="9">
                  <c:v>44877</c:v>
                </c:pt>
                <c:pt idx="10">
                  <c:v>44891</c:v>
                </c:pt>
                <c:pt idx="11">
                  <c:v>44905</c:v>
                </c:pt>
                <c:pt idx="12">
                  <c:v>44918</c:v>
                </c:pt>
                <c:pt idx="13">
                  <c:v>44918</c:v>
                </c:pt>
              </c:numCache>
            </c:numRef>
          </c:xVal>
          <c:yVal>
            <c:numRef>
              <c:f>Timeline!$F$80:$F$94</c:f>
              <c:numCache>
                <c:formatCode>General</c:formatCode>
                <c:ptCount val="15"/>
                <c:pt idx="1">
                  <c:v>30</c:v>
                </c:pt>
                <c:pt idx="2">
                  <c:v>20</c:v>
                </c:pt>
                <c:pt idx="3">
                  <c:v>20</c:v>
                </c:pt>
                <c:pt idx="4">
                  <c:v>20</c:v>
                </c:pt>
                <c:pt idx="5">
                  <c:v>20</c:v>
                </c:pt>
                <c:pt idx="6">
                  <c:v>10</c:v>
                </c:pt>
                <c:pt idx="7">
                  <c:v>10</c:v>
                </c:pt>
                <c:pt idx="8">
                  <c:v>10</c:v>
                </c:pt>
                <c:pt idx="9">
                  <c:v>10</c:v>
                </c:pt>
                <c:pt idx="10">
                  <c:v>10</c:v>
                </c:pt>
                <c:pt idx="11">
                  <c:v>10</c:v>
                </c:pt>
                <c:pt idx="12">
                  <c:v>10</c:v>
                </c:pt>
                <c:pt idx="13">
                  <c:v>30</c:v>
                </c:pt>
              </c:numCache>
            </c:numRef>
          </c:yVal>
          <c:smooth val="0"/>
          <c:extLst>
            <c:ext xmlns:c15="http://schemas.microsoft.com/office/drawing/2012/chart" uri="{02D57815-91ED-43cb-92C2-25804820EDAC}">
              <c15:datalabelsRange>
                <c15:f>Timeline!$E$80:$E$94</c15:f>
                <c15:dlblRangeCache>
                  <c:ptCount val="15"/>
                  <c:pt idx="1">
                    <c:v>Start, Sep 20</c:v>
                  </c:pt>
                  <c:pt idx="2">
                    <c:v>Milestone #1</c:v>
                  </c:pt>
                  <c:pt idx="3">
                    <c:v>Milestone #2</c:v>
                  </c:pt>
                  <c:pt idx="4">
                    <c:v>Milestone #3</c:v>
                  </c:pt>
                  <c:pt idx="5">
                    <c:v>Milestone #4</c:v>
                  </c:pt>
                  <c:pt idx="6">
                    <c:v>Sprint #0 WarmUp</c:v>
                  </c:pt>
                  <c:pt idx="7">
                    <c:v>Sprint #1</c:v>
                  </c:pt>
                  <c:pt idx="8">
                    <c:v>Sprint #2</c:v>
                  </c:pt>
                  <c:pt idx="9">
                    <c:v>Sprint #3</c:v>
                  </c:pt>
                  <c:pt idx="10">
                    <c:v>Sprint #4</c:v>
                  </c:pt>
                  <c:pt idx="11">
                    <c:v>Sprint #5</c:v>
                  </c:pt>
                  <c:pt idx="12">
                    <c:v>Sprint #6 CleanUp</c:v>
                  </c:pt>
                  <c:pt idx="13">
                    <c:v>Deliver, Dec 23</c:v>
                  </c:pt>
                  <c:pt idx="14">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CH"/>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CH"/>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125413</xdr:colOff>
      <xdr:row>0</xdr:row>
      <xdr:rowOff>161923</xdr:rowOff>
    </xdr:from>
    <xdr:to>
      <xdr:col>9</xdr:col>
      <xdr:colOff>2411413</xdr:colOff>
      <xdr:row>52</xdr:row>
      <xdr:rowOff>12700</xdr:rowOff>
    </xdr:to>
    <xdr:graphicFrame macro="">
      <xdr:nvGraphicFramePr>
        <xdr:cNvPr id="3" name="Chart 2">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B4:K94"/>
  <sheetViews>
    <sheetView showGridLines="0" tabSelected="1" topLeftCell="A7" zoomScale="70" zoomScaleNormal="70" workbookViewId="0">
      <selection activeCell="N18" sqref="N18"/>
    </sheetView>
  </sheetViews>
  <sheetFormatPr defaultRowHeight="14.25" x14ac:dyDescent="0.45"/>
  <cols>
    <col min="1" max="1" width="3.59765625" customWidth="1"/>
    <col min="2" max="3" width="17.33203125" customWidth="1"/>
    <col min="4" max="4" width="14.53125" customWidth="1"/>
    <col min="5" max="5" width="36.9296875" customWidth="1"/>
    <col min="6" max="7" width="18.59765625" customWidth="1"/>
    <col min="8" max="8" width="3.59765625" customWidth="1"/>
    <col min="9" max="9" width="5.53125" customWidth="1"/>
    <col min="10" max="10" width="33.9296875" customWidth="1"/>
  </cols>
  <sheetData>
    <row r="4" spans="10:11" x14ac:dyDescent="0.45">
      <c r="J4" s="28"/>
      <c r="K4" s="28"/>
    </row>
    <row r="5" spans="10:11" x14ac:dyDescent="0.45">
      <c r="J5" s="29"/>
      <c r="K5" s="29"/>
    </row>
    <row r="6" spans="10:11" x14ac:dyDescent="0.45">
      <c r="J6" s="1"/>
    </row>
    <row r="8" spans="10:11" x14ac:dyDescent="0.45">
      <c r="J8" s="30"/>
    </row>
    <row r="9" spans="10:11" x14ac:dyDescent="0.45">
      <c r="J9" s="31"/>
    </row>
    <row r="10" spans="10:11" x14ac:dyDescent="0.45">
      <c r="J10" s="31"/>
    </row>
    <row r="11" spans="10:11" x14ac:dyDescent="0.45">
      <c r="J11" s="31"/>
    </row>
    <row r="12" spans="10:11" x14ac:dyDescent="0.45">
      <c r="J12" s="31"/>
    </row>
    <row r="13" spans="10:11" x14ac:dyDescent="0.45">
      <c r="J13" s="31"/>
    </row>
    <row r="14" spans="10:11" x14ac:dyDescent="0.45">
      <c r="J14" s="31"/>
    </row>
    <row r="16" spans="10:11" x14ac:dyDescent="0.45">
      <c r="J16" s="30"/>
    </row>
    <row r="17" spans="10:10" x14ac:dyDescent="0.45">
      <c r="J17" s="31"/>
    </row>
    <row r="18" spans="10:10" x14ac:dyDescent="0.45">
      <c r="J18" s="31"/>
    </row>
    <row r="19" spans="10:10" x14ac:dyDescent="0.45">
      <c r="J19" s="31"/>
    </row>
    <row r="21" spans="10:10" x14ac:dyDescent="0.45">
      <c r="J21" s="31"/>
    </row>
    <row r="29" spans="10:10" ht="21.75" customHeight="1" x14ac:dyDescent="0.45"/>
    <row r="30" spans="10:10" s="16" customFormat="1" ht="10.5" x14ac:dyDescent="0.35">
      <c r="J30" s="17"/>
    </row>
    <row r="31" spans="10:10" ht="18" customHeight="1" x14ac:dyDescent="0.45"/>
    <row r="32" spans="10:10" ht="18" customHeight="1" x14ac:dyDescent="0.45"/>
    <row r="33" spans="10:10" ht="18" customHeight="1" x14ac:dyDescent="0.45"/>
    <row r="34" spans="10:10" ht="18" customHeight="1" x14ac:dyDescent="0.45"/>
    <row r="35" spans="10:10" ht="18" customHeight="1" x14ac:dyDescent="0.45"/>
    <row r="36" spans="10:10" ht="18" customHeight="1" x14ac:dyDescent="0.45"/>
    <row r="37" spans="10:10" ht="18" customHeight="1" x14ac:dyDescent="0.45"/>
    <row r="38" spans="10:10" ht="18" customHeight="1" x14ac:dyDescent="0.45"/>
    <row r="39" spans="10:10" ht="18" customHeight="1" x14ac:dyDescent="0.45"/>
    <row r="40" spans="10:10" x14ac:dyDescent="0.45">
      <c r="J40" s="5"/>
    </row>
    <row r="44" spans="10:10" s="16" customFormat="1" ht="10.5" x14ac:dyDescent="0.35"/>
    <row r="45" spans="10:10" ht="18" customHeight="1" x14ac:dyDescent="0.45"/>
    <row r="46" spans="10:10" ht="18" customHeight="1" x14ac:dyDescent="0.45"/>
    <row r="47" spans="10:10" ht="18" customHeight="1" x14ac:dyDescent="0.45"/>
    <row r="48" spans="10:10" ht="18" customHeight="1" x14ac:dyDescent="0.45"/>
    <row r="49" spans="2:10" ht="18" customHeight="1" x14ac:dyDescent="0.45"/>
    <row r="50" spans="2:10" ht="18" customHeight="1" x14ac:dyDescent="0.45">
      <c r="J50" s="4"/>
    </row>
    <row r="51" spans="2:10" x14ac:dyDescent="0.45">
      <c r="J51" s="5"/>
    </row>
    <row r="53" spans="2:10" ht="21" x14ac:dyDescent="0.65">
      <c r="B53" s="3" t="s">
        <v>9</v>
      </c>
      <c r="C53" s="3"/>
      <c r="D53" s="3"/>
    </row>
    <row r="54" spans="2:10" ht="18" x14ac:dyDescent="0.45">
      <c r="B54" s="2" t="s">
        <v>10</v>
      </c>
      <c r="C54" s="2" t="s">
        <v>7</v>
      </c>
      <c r="D54" s="2" t="s">
        <v>4</v>
      </c>
      <c r="E54" s="2" t="s">
        <v>2</v>
      </c>
      <c r="F54" s="2" t="s">
        <v>11</v>
      </c>
      <c r="G54" s="2" t="s">
        <v>12</v>
      </c>
    </row>
    <row r="55" spans="2:10" x14ac:dyDescent="0.45">
      <c r="B55" s="13"/>
      <c r="C55" s="13"/>
      <c r="D55" s="14"/>
      <c r="E55" s="15"/>
      <c r="F55" s="14"/>
      <c r="G55" s="14"/>
    </row>
    <row r="56" spans="2:10" x14ac:dyDescent="0.45">
      <c r="B56" s="9">
        <v>44824</v>
      </c>
      <c r="C56" s="9">
        <f>B56+4</f>
        <v>44828</v>
      </c>
      <c r="D56" s="10">
        <f>C56-B56</f>
        <v>4</v>
      </c>
      <c r="E56" s="6" t="s">
        <v>34</v>
      </c>
      <c r="F56" s="10">
        <v>-8</v>
      </c>
      <c r="G56" s="10">
        <f>F56</f>
        <v>-8</v>
      </c>
    </row>
    <row r="57" spans="2:10" x14ac:dyDescent="0.45">
      <c r="B57" s="9">
        <f>C56+1</f>
        <v>44829</v>
      </c>
      <c r="C57" s="9">
        <v>44838</v>
      </c>
      <c r="D57" s="10">
        <f t="shared" ref="D57:D75" si="0">C57-B57</f>
        <v>9</v>
      </c>
      <c r="E57" s="6" t="s">
        <v>35</v>
      </c>
      <c r="F57" s="10">
        <f>F56-4.7</f>
        <v>-12.7</v>
      </c>
      <c r="G57" s="10">
        <f t="shared" ref="G57:G75" si="1">F57</f>
        <v>-12.7</v>
      </c>
    </row>
    <row r="58" spans="2:10" x14ac:dyDescent="0.45">
      <c r="B58" s="9">
        <f>B57</f>
        <v>44829</v>
      </c>
      <c r="C58" s="9">
        <f>B58+10</f>
        <v>44839</v>
      </c>
      <c r="D58" s="10">
        <f t="shared" si="0"/>
        <v>10</v>
      </c>
      <c r="E58" s="6" t="s">
        <v>36</v>
      </c>
      <c r="F58" s="10">
        <f t="shared" ref="F58:F75" si="2">F57-4.7</f>
        <v>-17.399999999999999</v>
      </c>
      <c r="G58" s="10">
        <f t="shared" si="1"/>
        <v>-17.399999999999999</v>
      </c>
    </row>
    <row r="59" spans="2:10" x14ac:dyDescent="0.45">
      <c r="B59" s="9">
        <v>44839</v>
      </c>
      <c r="C59" s="9">
        <f>B59+5</f>
        <v>44844</v>
      </c>
      <c r="D59" s="10">
        <f t="shared" si="0"/>
        <v>5</v>
      </c>
      <c r="E59" s="6" t="s">
        <v>37</v>
      </c>
      <c r="F59" s="10">
        <f t="shared" si="2"/>
        <v>-22.099999999999998</v>
      </c>
      <c r="G59" s="10">
        <f t="shared" si="1"/>
        <v>-22.099999999999998</v>
      </c>
    </row>
    <row r="60" spans="2:10" x14ac:dyDescent="0.45">
      <c r="B60" s="9">
        <v>44839</v>
      </c>
      <c r="C60" s="9">
        <f>B60+9</f>
        <v>44848</v>
      </c>
      <c r="D60" s="10">
        <f t="shared" si="0"/>
        <v>9</v>
      </c>
      <c r="E60" s="6" t="s">
        <v>38</v>
      </c>
      <c r="F60" s="10">
        <f t="shared" si="2"/>
        <v>-26.799999999999997</v>
      </c>
      <c r="G60" s="10">
        <f t="shared" si="1"/>
        <v>-26.799999999999997</v>
      </c>
    </row>
    <row r="61" spans="2:10" x14ac:dyDescent="0.45">
      <c r="B61" s="9">
        <f>C59</f>
        <v>44844</v>
      </c>
      <c r="C61" s="9">
        <f>B61+4</f>
        <v>44848</v>
      </c>
      <c r="D61" s="10">
        <f t="shared" si="0"/>
        <v>4</v>
      </c>
      <c r="E61" s="6" t="s">
        <v>43</v>
      </c>
      <c r="F61" s="10">
        <f t="shared" si="2"/>
        <v>-31.499999999999996</v>
      </c>
      <c r="G61" s="10">
        <f t="shared" si="1"/>
        <v>-31.499999999999996</v>
      </c>
    </row>
    <row r="62" spans="2:10" x14ac:dyDescent="0.45">
      <c r="B62" s="9">
        <f>C60+1</f>
        <v>44849</v>
      </c>
      <c r="C62" s="9">
        <f>B62+4</f>
        <v>44853</v>
      </c>
      <c r="D62" s="10">
        <f t="shared" si="0"/>
        <v>4</v>
      </c>
      <c r="E62" s="6" t="s">
        <v>39</v>
      </c>
      <c r="F62" s="10">
        <f t="shared" si="2"/>
        <v>-36.199999999999996</v>
      </c>
      <c r="G62" s="10">
        <f t="shared" si="1"/>
        <v>-36.199999999999996</v>
      </c>
    </row>
    <row r="63" spans="2:10" x14ac:dyDescent="0.45">
      <c r="B63" s="9">
        <v>44854</v>
      </c>
      <c r="C63" s="9">
        <f>B63+9</f>
        <v>44863</v>
      </c>
      <c r="D63" s="10">
        <f t="shared" si="0"/>
        <v>9</v>
      </c>
      <c r="E63" s="6" t="s">
        <v>40</v>
      </c>
      <c r="F63" s="10">
        <f t="shared" si="2"/>
        <v>-40.9</v>
      </c>
      <c r="G63" s="10">
        <f t="shared" si="1"/>
        <v>-40.9</v>
      </c>
    </row>
    <row r="64" spans="2:10" x14ac:dyDescent="0.45">
      <c r="B64" s="9">
        <f>C63+1</f>
        <v>44864</v>
      </c>
      <c r="C64" s="9">
        <f>B64+7</f>
        <v>44871</v>
      </c>
      <c r="D64" s="10">
        <f t="shared" si="0"/>
        <v>7</v>
      </c>
      <c r="E64" s="6" t="s">
        <v>41</v>
      </c>
      <c r="F64" s="10">
        <f t="shared" si="2"/>
        <v>-45.6</v>
      </c>
      <c r="G64" s="10">
        <f t="shared" si="1"/>
        <v>-45.6</v>
      </c>
    </row>
    <row r="65" spans="2:7" x14ac:dyDescent="0.45">
      <c r="B65" s="9">
        <v>44868</v>
      </c>
      <c r="C65" s="9">
        <f>B65+8</f>
        <v>44876</v>
      </c>
      <c r="D65" s="10">
        <f t="shared" si="0"/>
        <v>8</v>
      </c>
      <c r="E65" s="6" t="s">
        <v>42</v>
      </c>
      <c r="F65" s="10">
        <f t="shared" si="2"/>
        <v>-50.300000000000004</v>
      </c>
      <c r="G65" s="10">
        <f t="shared" si="1"/>
        <v>-50.300000000000004</v>
      </c>
    </row>
    <row r="66" spans="2:7" x14ac:dyDescent="0.45">
      <c r="B66" s="9">
        <f>C65+1</f>
        <v>44877</v>
      </c>
      <c r="C66" s="9">
        <f>B66+6</f>
        <v>44883</v>
      </c>
      <c r="D66" s="10">
        <f t="shared" si="0"/>
        <v>6</v>
      </c>
      <c r="E66" s="6" t="s">
        <v>53</v>
      </c>
      <c r="F66" s="10">
        <f t="shared" si="2"/>
        <v>-55.000000000000007</v>
      </c>
      <c r="G66" s="10">
        <f t="shared" si="1"/>
        <v>-55.000000000000007</v>
      </c>
    </row>
    <row r="67" spans="2:7" x14ac:dyDescent="0.45">
      <c r="B67" s="9">
        <f t="shared" ref="B67:B74" si="3">C66+1</f>
        <v>44884</v>
      </c>
      <c r="C67" s="9">
        <f>B67+5</f>
        <v>44889</v>
      </c>
      <c r="D67" s="10">
        <f t="shared" si="0"/>
        <v>5</v>
      </c>
      <c r="E67" s="6" t="s">
        <v>45</v>
      </c>
      <c r="F67" s="10">
        <f t="shared" si="2"/>
        <v>-59.70000000000001</v>
      </c>
      <c r="G67" s="10">
        <f t="shared" si="1"/>
        <v>-59.70000000000001</v>
      </c>
    </row>
    <row r="68" spans="2:7" x14ac:dyDescent="0.45">
      <c r="B68" s="9">
        <f>B67</f>
        <v>44884</v>
      </c>
      <c r="C68" s="9">
        <f>B68+4</f>
        <v>44888</v>
      </c>
      <c r="D68" s="10">
        <f t="shared" si="0"/>
        <v>4</v>
      </c>
      <c r="E68" s="6" t="s">
        <v>46</v>
      </c>
      <c r="F68" s="10">
        <f t="shared" si="2"/>
        <v>-64.400000000000006</v>
      </c>
      <c r="G68" s="10">
        <f t="shared" si="1"/>
        <v>-64.400000000000006</v>
      </c>
    </row>
    <row r="69" spans="2:7" x14ac:dyDescent="0.45">
      <c r="B69" s="9">
        <f>C68</f>
        <v>44888</v>
      </c>
      <c r="C69" s="9">
        <f>B69+5</f>
        <v>44893</v>
      </c>
      <c r="D69" s="10">
        <f t="shared" si="0"/>
        <v>5</v>
      </c>
      <c r="E69" s="6" t="s">
        <v>47</v>
      </c>
      <c r="F69" s="10">
        <f t="shared" si="2"/>
        <v>-69.100000000000009</v>
      </c>
      <c r="G69" s="10">
        <f t="shared" si="1"/>
        <v>-69.100000000000009</v>
      </c>
    </row>
    <row r="70" spans="2:7" x14ac:dyDescent="0.45">
      <c r="B70" s="9">
        <v>44893</v>
      </c>
      <c r="C70" s="9">
        <f>B70+11</f>
        <v>44904</v>
      </c>
      <c r="D70" s="10">
        <f>C70-B70</f>
        <v>11</v>
      </c>
      <c r="E70" s="6" t="s">
        <v>49</v>
      </c>
      <c r="F70" s="10">
        <f t="shared" si="2"/>
        <v>-73.800000000000011</v>
      </c>
      <c r="G70" s="10">
        <f t="shared" si="1"/>
        <v>-73.800000000000011</v>
      </c>
    </row>
    <row r="71" spans="2:7" x14ac:dyDescent="0.45">
      <c r="B71" s="9">
        <f>C69+1</f>
        <v>44894</v>
      </c>
      <c r="C71" s="9">
        <f>B71+9</f>
        <v>44903</v>
      </c>
      <c r="D71" s="10">
        <f t="shared" si="0"/>
        <v>9</v>
      </c>
      <c r="E71" s="6" t="s">
        <v>48</v>
      </c>
      <c r="F71" s="10">
        <f t="shared" si="2"/>
        <v>-78.500000000000014</v>
      </c>
      <c r="G71" s="10">
        <f t="shared" si="1"/>
        <v>-78.500000000000014</v>
      </c>
    </row>
    <row r="72" spans="2:7" x14ac:dyDescent="0.45">
      <c r="B72" s="9">
        <f>C70+1</f>
        <v>44905</v>
      </c>
      <c r="C72" s="9">
        <f>B72+2</f>
        <v>44907</v>
      </c>
      <c r="D72" s="10">
        <f t="shared" si="0"/>
        <v>2</v>
      </c>
      <c r="E72" s="6" t="s">
        <v>50</v>
      </c>
      <c r="F72" s="10">
        <f t="shared" si="2"/>
        <v>-83.200000000000017</v>
      </c>
      <c r="G72" s="10">
        <f t="shared" si="1"/>
        <v>-83.200000000000017</v>
      </c>
    </row>
    <row r="73" spans="2:7" x14ac:dyDescent="0.45">
      <c r="B73" s="9">
        <f>B72</f>
        <v>44905</v>
      </c>
      <c r="C73" s="9">
        <f>B73+2</f>
        <v>44907</v>
      </c>
      <c r="D73" s="10">
        <f t="shared" si="0"/>
        <v>2</v>
      </c>
      <c r="E73" s="6" t="s">
        <v>51</v>
      </c>
      <c r="F73" s="10">
        <f t="shared" si="2"/>
        <v>-87.90000000000002</v>
      </c>
      <c r="G73" s="10">
        <f t="shared" si="1"/>
        <v>-87.90000000000002</v>
      </c>
    </row>
    <row r="74" spans="2:7" x14ac:dyDescent="0.45">
      <c r="B74" s="9">
        <f t="shared" si="3"/>
        <v>44908</v>
      </c>
      <c r="C74" s="9">
        <f>B74+8</f>
        <v>44916</v>
      </c>
      <c r="D74" s="10">
        <f t="shared" si="0"/>
        <v>8</v>
      </c>
      <c r="E74" s="6" t="s">
        <v>52</v>
      </c>
      <c r="F74" s="10">
        <f t="shared" si="2"/>
        <v>-92.600000000000023</v>
      </c>
      <c r="G74" s="10">
        <f>F74</f>
        <v>-92.600000000000023</v>
      </c>
    </row>
    <row r="75" spans="2:7" x14ac:dyDescent="0.45">
      <c r="B75" s="9">
        <v>44914</v>
      </c>
      <c r="C75" s="9">
        <f>B75+4</f>
        <v>44918</v>
      </c>
      <c r="D75" s="10">
        <f t="shared" si="0"/>
        <v>4</v>
      </c>
      <c r="E75" s="6" t="s">
        <v>44</v>
      </c>
      <c r="F75" s="10">
        <f t="shared" si="2"/>
        <v>-97.300000000000026</v>
      </c>
      <c r="G75" s="10">
        <f t="shared" si="1"/>
        <v>-97.300000000000026</v>
      </c>
    </row>
    <row r="76" spans="2:7" x14ac:dyDescent="0.45">
      <c r="B76" s="7"/>
      <c r="C76" s="7"/>
      <c r="D76" s="8"/>
      <c r="E76" s="12" t="s">
        <v>3</v>
      </c>
      <c r="F76" s="8"/>
      <c r="G76" s="8"/>
    </row>
    <row r="78" spans="2:7" ht="21" x14ac:dyDescent="0.65">
      <c r="B78" s="3" t="s">
        <v>8</v>
      </c>
      <c r="C78" s="3"/>
      <c r="D78" s="3"/>
    </row>
    <row r="79" spans="2:7" ht="18" x14ac:dyDescent="0.45">
      <c r="B79" s="2" t="s">
        <v>0</v>
      </c>
      <c r="C79" s="2"/>
      <c r="D79" s="2"/>
      <c r="E79" s="2" t="s">
        <v>2</v>
      </c>
      <c r="F79" s="2" t="s">
        <v>1</v>
      </c>
    </row>
    <row r="80" spans="2:7" x14ac:dyDescent="0.45">
      <c r="B80" s="13"/>
      <c r="C80" s="13"/>
      <c r="D80" s="14"/>
      <c r="E80" s="15"/>
      <c r="F80" s="14"/>
      <c r="G80" s="16"/>
    </row>
    <row r="81" spans="2:6" x14ac:dyDescent="0.45">
      <c r="B81" s="9">
        <v>44824</v>
      </c>
      <c r="C81" s="9"/>
      <c r="D81" s="10"/>
      <c r="E81" s="11" t="str">
        <f>"Start, "&amp;TEXT(B81,"mmm d")</f>
        <v>Start, Sep 20</v>
      </c>
      <c r="F81" s="10">
        <v>30</v>
      </c>
    </row>
    <row r="82" spans="2:6" x14ac:dyDescent="0.45">
      <c r="B82" s="9">
        <v>44835</v>
      </c>
      <c r="C82" s="9"/>
      <c r="D82" s="10"/>
      <c r="E82" s="11" t="s">
        <v>5</v>
      </c>
      <c r="F82" s="10">
        <v>20</v>
      </c>
    </row>
    <row r="83" spans="2:6" x14ac:dyDescent="0.45">
      <c r="B83" s="9">
        <v>44863</v>
      </c>
      <c r="C83" s="9"/>
      <c r="D83" s="10"/>
      <c r="E83" s="11" t="s">
        <v>6</v>
      </c>
      <c r="F83" s="10">
        <v>20</v>
      </c>
    </row>
    <row r="84" spans="2:6" x14ac:dyDescent="0.45">
      <c r="B84" s="9">
        <v>44879</v>
      </c>
      <c r="C84" s="9"/>
      <c r="D84" s="10"/>
      <c r="E84" s="11" t="s">
        <v>25</v>
      </c>
      <c r="F84" s="10">
        <v>20</v>
      </c>
    </row>
    <row r="85" spans="2:6" x14ac:dyDescent="0.45">
      <c r="B85" s="9">
        <v>44905</v>
      </c>
      <c r="C85" s="9"/>
      <c r="D85" s="10"/>
      <c r="E85" s="11" t="s">
        <v>26</v>
      </c>
      <c r="F85" s="10">
        <v>20</v>
      </c>
    </row>
    <row r="86" spans="2:6" x14ac:dyDescent="0.45">
      <c r="B86" s="9">
        <v>44835</v>
      </c>
      <c r="C86" s="9"/>
      <c r="D86" s="10"/>
      <c r="E86" s="11" t="s">
        <v>27</v>
      </c>
      <c r="F86" s="10">
        <v>10</v>
      </c>
    </row>
    <row r="87" spans="2:6" x14ac:dyDescent="0.45">
      <c r="B87" s="9">
        <f>B86+14</f>
        <v>44849</v>
      </c>
      <c r="C87" s="9"/>
      <c r="D87" s="10"/>
      <c r="E87" s="11" t="s">
        <v>28</v>
      </c>
      <c r="F87" s="10">
        <v>10</v>
      </c>
    </row>
    <row r="88" spans="2:6" x14ac:dyDescent="0.45">
      <c r="B88" s="9">
        <f t="shared" ref="B88:B91" si="4">B87+14</f>
        <v>44863</v>
      </c>
      <c r="C88" s="9"/>
      <c r="D88" s="10"/>
      <c r="E88" s="11" t="s">
        <v>29</v>
      </c>
      <c r="F88" s="10">
        <v>10</v>
      </c>
    </row>
    <row r="89" spans="2:6" x14ac:dyDescent="0.45">
      <c r="B89" s="9">
        <f t="shared" si="4"/>
        <v>44877</v>
      </c>
      <c r="C89" s="9"/>
      <c r="D89" s="10"/>
      <c r="E89" s="11" t="s">
        <v>30</v>
      </c>
      <c r="F89" s="10">
        <v>10</v>
      </c>
    </row>
    <row r="90" spans="2:6" x14ac:dyDescent="0.45">
      <c r="B90" s="9">
        <f t="shared" si="4"/>
        <v>44891</v>
      </c>
      <c r="C90" s="9"/>
      <c r="D90" s="10"/>
      <c r="E90" s="11" t="s">
        <v>31</v>
      </c>
      <c r="F90" s="10">
        <v>10</v>
      </c>
    </row>
    <row r="91" spans="2:6" x14ac:dyDescent="0.45">
      <c r="B91" s="9">
        <f t="shared" si="4"/>
        <v>44905</v>
      </c>
      <c r="C91" s="9"/>
      <c r="D91" s="10"/>
      <c r="E91" s="11" t="s">
        <v>32</v>
      </c>
      <c r="F91" s="10">
        <v>10</v>
      </c>
    </row>
    <row r="92" spans="2:6" x14ac:dyDescent="0.45">
      <c r="B92" s="9">
        <f>B91+13</f>
        <v>44918</v>
      </c>
      <c r="C92" s="9"/>
      <c r="D92" s="10"/>
      <c r="E92" s="11" t="s">
        <v>33</v>
      </c>
      <c r="F92" s="10">
        <v>10</v>
      </c>
    </row>
    <row r="93" spans="2:6" x14ac:dyDescent="0.45">
      <c r="B93" s="9">
        <v>44918</v>
      </c>
      <c r="C93" s="9"/>
      <c r="D93" s="10"/>
      <c r="E93" s="11" t="str">
        <f>"Deliver, "&amp;TEXT(B93,"mmm d")</f>
        <v>Deliver, Dec 23</v>
      </c>
      <c r="F93" s="10">
        <v>30</v>
      </c>
    </row>
    <row r="94" spans="2:6" x14ac:dyDescent="0.45">
      <c r="B94" s="7"/>
      <c r="C94" s="7"/>
      <c r="D94" s="8"/>
      <c r="E94" s="12" t="s">
        <v>3</v>
      </c>
      <c r="F94" s="8"/>
    </row>
  </sheetData>
  <phoneticPr fontId="24" type="noConversion"/>
  <pageMargins left="0.35" right="0.35" top="0.5" bottom="0.5" header="0.25" footer="0.25"/>
  <pageSetup fitToHeight="0" orientation="landscape" r:id="rId1"/>
  <ignoredErrors>
    <ignoredError sqref="C62 C65 C68"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dimension ref="B1:C19"/>
  <sheetViews>
    <sheetView showGridLines="0" workbookViewId="0"/>
  </sheetViews>
  <sheetFormatPr defaultColWidth="9.06640625" defaultRowHeight="13.15" x14ac:dyDescent="0.4"/>
  <cols>
    <col min="1" max="1" width="2.9296875" style="19" customWidth="1"/>
    <col min="2" max="2" width="86.59765625" style="18" customWidth="1"/>
    <col min="3" max="16384" width="9.06640625" style="19"/>
  </cols>
  <sheetData>
    <row r="1" spans="2:3" ht="46.5" customHeight="1" x14ac:dyDescent="0.4"/>
    <row r="2" spans="2:3" s="21" customFormat="1" ht="15.75" x14ac:dyDescent="0.45">
      <c r="B2" s="20" t="s">
        <v>18</v>
      </c>
      <c r="C2" s="20"/>
    </row>
    <row r="3" spans="2:3" s="23" customFormat="1" ht="14.25" x14ac:dyDescent="0.45">
      <c r="B3" s="22" t="s">
        <v>22</v>
      </c>
      <c r="C3" s="22"/>
    </row>
    <row r="6" spans="2:3" ht="21" x14ac:dyDescent="0.4">
      <c r="B6" s="24" t="s">
        <v>13</v>
      </c>
    </row>
    <row r="7" spans="2:3" ht="57" x14ac:dyDescent="0.4">
      <c r="B7" s="25" t="s">
        <v>23</v>
      </c>
    </row>
    <row r="8" spans="2:3" ht="14.25" x14ac:dyDescent="0.4">
      <c r="B8" s="25"/>
    </row>
    <row r="9" spans="2:3" ht="28.5" x14ac:dyDescent="0.4">
      <c r="B9" s="25" t="s">
        <v>24</v>
      </c>
    </row>
    <row r="11" spans="2:3" s="26" customFormat="1" ht="25.5" x14ac:dyDescent="0.75">
      <c r="B11" s="24" t="s">
        <v>19</v>
      </c>
    </row>
    <row r="12" spans="2:3" ht="14.25" x14ac:dyDescent="0.4">
      <c r="B12" s="25" t="s">
        <v>21</v>
      </c>
    </row>
    <row r="13" spans="2:3" ht="18" x14ac:dyDescent="0.55000000000000004">
      <c r="B13" s="27" t="s">
        <v>14</v>
      </c>
    </row>
    <row r="14" spans="2:3" ht="18" x14ac:dyDescent="0.55000000000000004">
      <c r="B14" s="27" t="s">
        <v>20</v>
      </c>
    </row>
    <row r="16" spans="2:3" s="26" customFormat="1" ht="25.5" x14ac:dyDescent="0.75">
      <c r="B16" s="24" t="s">
        <v>15</v>
      </c>
    </row>
    <row r="17" spans="2:2" ht="42.75" x14ac:dyDescent="0.4">
      <c r="B17" s="25" t="s">
        <v>17</v>
      </c>
    </row>
    <row r="18" spans="2:2" ht="14.25" x14ac:dyDescent="0.4">
      <c r="B18" s="25"/>
    </row>
    <row r="19" spans="2:2" ht="57" x14ac:dyDescent="0.4">
      <c r="B19" s="25" t="s">
        <v>16</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TM16410085</Templat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2021-10-12T17:49:37Z</dcterms:created>
  <dcterms:modified xsi:type="dcterms:W3CDTF">2022-12-22T21:30:49Z</dcterms:modified>
</cp:coreProperties>
</file>